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defaultThemeVersion="124226"/>
  <mc:AlternateContent xmlns:mc="http://schemas.openxmlformats.org/markup-compatibility/2006">
    <mc:Choice Requires="x15">
      <x15ac:absPath xmlns:x15ac="http://schemas.microsoft.com/office/spreadsheetml/2010/11/ac" url="Z:\ANA LUCIA\2026\RIESGOS OPERACIONALES\"/>
    </mc:Choice>
  </mc:AlternateContent>
  <xr:revisionPtr revIDLastSave="0" documentId="13_ncr:1_{8269D4FE-CDFB-49EA-B793-4490DB82879E}" xr6:coauthVersionLast="47" xr6:coauthVersionMax="47" xr10:uidLastSave="{00000000-0000-0000-0000-000000000000}"/>
  <bookViews>
    <workbookView xWindow="-120" yWindow="-120" windowWidth="24240" windowHeight="13020" activeTab="1" xr2:uid="{00000000-000D-0000-FFFF-FFFF00000000}"/>
  </bookViews>
  <sheets>
    <sheet name="1 INSTRUCTIVO" sheetId="38" r:id="rId1"/>
    <sheet name="2 CONTEXTO E IDENTIFICACIÓN" sheetId="30" r:id="rId2"/>
    <sheet name="3 PROBABIL E IMPACTO INHERENTE" sheetId="15" r:id="rId3"/>
    <sheet name="4 MAPA CALOR INHERENTE" sheetId="31" r:id="rId4"/>
    <sheet name="5 VALORACIÓN DEL CONTROL" sheetId="9" r:id="rId5"/>
    <sheet name="6 MAPA CALOR RESIDUAL" sheetId="35" r:id="rId6"/>
    <sheet name="7 MAPA CALOR INHEREN Y RESIDUAL" sheetId="37" r:id="rId7"/>
    <sheet name="8 MAPA RIESGOS" sheetId="36" r:id="rId8"/>
    <sheet name="9 RIESGO DEL PROCESO" sheetId="33" r:id="rId9"/>
    <sheet name="11 FORMULAS" sheetId="34" r:id="rId10"/>
  </sheets>
  <externalReferences>
    <externalReference r:id="rId11"/>
  </externalReferences>
  <definedNames>
    <definedName name="_xlnm._FilterDatabase" localSheetId="0" hidden="1">'1 INSTRUCTIVO'!$B$85:$H$119</definedName>
    <definedName name="_xlnm._FilterDatabase" localSheetId="1" hidden="1">'2 CONTEXTO E IDENTIFICACIÓN'!$A$4:$I$5</definedName>
    <definedName name="_xlnm._FilterDatabase" localSheetId="2" hidden="1">'3 PROBABIL E IMPACTO INHERENTE'!$A$6:$N$6</definedName>
    <definedName name="_xlnm._FilterDatabase" localSheetId="3" hidden="1">'4 MAPA CALOR INHERENTE'!$A$6:$AJ$6</definedName>
    <definedName name="_xlnm._FilterDatabase" localSheetId="4" hidden="1">'5 VALORACIÓN DEL CONTROL'!$A$5:$W$85</definedName>
    <definedName name="_xlnm._FilterDatabase" localSheetId="5" hidden="1">'6 MAPA CALOR RESIDUAL'!$A$6:$AL$6</definedName>
    <definedName name="_xlnm._FilterDatabase" localSheetId="6" hidden="1">'7 MAPA CALOR INHEREN Y RESIDUAL'!$A$6:$AL$6</definedName>
    <definedName name="_xlnm._FilterDatabase" localSheetId="7" hidden="1">'8 MAPA RIESGOS'!$A$6:$AX$6</definedName>
    <definedName name="Afectación_Económica">'3 PROBABIL E IMPACTO INHERENTE'!$X$7:$X$12</definedName>
    <definedName name="_xlnm.Print_Area" localSheetId="2">'3 PROBABIL E IMPACTO INHERENTE'!$A$1:$Y$26</definedName>
    <definedName name="Definicion_tratamiento">'11 FORMULAS'!#REF!</definedName>
    <definedName name="E_Relaciones_Laborales">'11 FORMULAS'!$C$12:$C$17</definedName>
    <definedName name="F_Usuarios_Productos_y_Prácticas_Organizacionales">'11 FORMULAS'!$C$18:$C$23</definedName>
    <definedName name="G_Daños_Activos_Físicos">'11 FORMULAS'!$C$24:$C$26</definedName>
    <definedName name="IMPACTO_PROCESOS" localSheetId="1">'[1]LISTAS FORMULAS'!$C$3:$C$7</definedName>
    <definedName name="IMPACTO_PROCESOS" localSheetId="3">'[1]LISTAS FORMULAS'!$C$3:$C$7</definedName>
    <definedName name="IMPACTO_PROCESOS" localSheetId="5">'[1]LISTAS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opciones" localSheetId="1">'[1]LISTAS FORMULAS'!$F$3:$F$4</definedName>
    <definedName name="opciones" localSheetId="3">'[1]LISTAS FORMULAS'!$F$3:$F$4</definedName>
    <definedName name="opciones" localSheetId="5">'[1]LISTAS FORMULAS'!$F$3:$F$4</definedName>
    <definedName name="opciones" localSheetId="6">'[1]LISTAS FORMULAS'!$F$3:$F$4</definedName>
    <definedName name="opciones" localSheetId="7">'[1]LISTAS FORMULAS'!$F$3:$F$4</definedName>
    <definedName name="opciones" localSheetId="8">'[1]LISTAS FORMULAS'!$F$3:$F$4</definedName>
    <definedName name="opciones2" localSheetId="1">'[1]LISTAS FORMULAS'!$G$3:$G$5</definedName>
    <definedName name="opciones2" localSheetId="3">'[1]LISTAS FORMULAS'!$G$3:$G$5</definedName>
    <definedName name="opciones2" localSheetId="5">'[1]LISTAS FORMULAS'!$G$3:$G$5</definedName>
    <definedName name="opciones2" localSheetId="6">'[1]LISTAS FORMULAS'!$G$3:$G$5</definedName>
    <definedName name="opciones2" localSheetId="7">'[1]LISTAS FORMULAS'!$G$3:$G$5</definedName>
    <definedName name="opciones2" localSheetId="8">'[1]LISTAS FORMULAS'!$G$3:$G$5</definedName>
    <definedName name="Plan_accion">'11 FORMULAS'!#REF!</definedName>
    <definedName name="Plan_acción">'11 FORMULAS'!#REF!</definedName>
    <definedName name="Plan_de_acción">'11 FORMULAS'!#REF!</definedName>
    <definedName name="Quince_Cero" localSheetId="1">'[1]LISTAS FORMULAS'!$F$14:$F$15</definedName>
    <definedName name="Quince_Cero" localSheetId="3">'[1]LISTAS FORMULAS'!$F$14:$F$15</definedName>
    <definedName name="Quince_Cero" localSheetId="5">'[1]LISTAS FORMULAS'!$F$14:$F$15</definedName>
    <definedName name="Quince_Cero" localSheetId="6">'[1]LISTAS FORMULAS'!$F$14:$F$15</definedName>
    <definedName name="Quince_Cero" localSheetId="7">'[1]LISTAS FORMULAS'!$F$14:$F$15</definedName>
    <definedName name="Quince_Cero" localSheetId="8">'[1]LISTAS FORMULAS'!$F$14:$F$15</definedName>
    <definedName name="Rango_Calificacion_Ejecucion" localSheetId="1">'[1]LISTAS FORMULAS'!$H$3:$H$5</definedName>
    <definedName name="Rango_Calificacion_Ejecucion" localSheetId="3">'[1]LISTAS FORMULAS'!$H$3:$H$5</definedName>
    <definedName name="Rango_Calificacion_Ejecucion" localSheetId="5">'[1]LISTAS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educir_mitigar_Transferir_Evitar">'8 MAPA RIESGOS'!$AJ$14:$AJ$16</definedName>
    <definedName name="Reputacional">'3 PROBABIL E IMPACTO INHERENTE'!$Y$7:$Y$12</definedName>
    <definedName name="Requiere_Plan_de_Acción">'8 MAPA RIESGOS'!$AJ$14:$AJ$16</definedName>
    <definedName name="TIPO" localSheetId="3">'[1]CONTEXTO E IDENTIFICACIÓN'!$E$29:$E$32</definedName>
    <definedName name="TIPO" localSheetId="5">'[1]CONTEXTO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'11 FORMULAS'!$A$4:$A$11</definedName>
    <definedName name="_xlnm.Print_Titles" localSheetId="1">'2 CONTEXTO E IDENTIFICACIÓN'!$4:$5</definedName>
    <definedName name="_xlnm.Print_Titles" localSheetId="2">'3 PROBABIL E IMPACTO INHERENTE'!$3:$6</definedName>
    <definedName name="_xlnm.Print_Titles" localSheetId="4">'5 VALORACIÓN DEL CONTROL'!$1:$5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6" i="9" l="1"/>
  <c r="L37" i="9" l="1"/>
  <c r="D9" i="15"/>
  <c r="F9" i="15"/>
  <c r="E8" i="30"/>
  <c r="H8" i="30"/>
  <c r="I8" i="30" s="1"/>
  <c r="A15" i="36"/>
  <c r="E11" i="30"/>
  <c r="I7" i="9"/>
  <c r="I8" i="9"/>
  <c r="I9" i="9"/>
  <c r="K8" i="9"/>
  <c r="K9" i="9"/>
  <c r="K7" i="9"/>
  <c r="L7" i="9"/>
  <c r="L8" i="9"/>
  <c r="L9" i="9"/>
  <c r="N7" i="9"/>
  <c r="N8" i="9"/>
  <c r="N9" i="9"/>
  <c r="R9" i="9" s="1"/>
  <c r="R8" i="9"/>
  <c r="K7" i="15"/>
  <c r="H6" i="30"/>
  <c r="I6" i="30" s="1"/>
  <c r="B3" i="33"/>
  <c r="B2" i="33"/>
  <c r="B2" i="37"/>
  <c r="B2" i="36"/>
  <c r="B2" i="35"/>
  <c r="B2" i="9"/>
  <c r="B2" i="31"/>
  <c r="J2" i="15"/>
  <c r="H2" i="15"/>
  <c r="B3" i="15"/>
  <c r="B2" i="15"/>
  <c r="A82" i="9"/>
  <c r="A78" i="9"/>
  <c r="A74" i="9"/>
  <c r="A70" i="9"/>
  <c r="A66" i="9"/>
  <c r="A62" i="9"/>
  <c r="A58" i="9"/>
  <c r="A54" i="9"/>
  <c r="A50" i="9"/>
  <c r="A46" i="9"/>
  <c r="A42" i="9"/>
  <c r="A38" i="9"/>
  <c r="A34" i="9"/>
  <c r="A30" i="9"/>
  <c r="A26" i="9"/>
  <c r="A22" i="9"/>
  <c r="A18" i="9"/>
  <c r="A14" i="9"/>
  <c r="N85" i="9"/>
  <c r="L85" i="9"/>
  <c r="K85" i="9"/>
  <c r="R85" i="9" s="1"/>
  <c r="I85" i="9"/>
  <c r="N84" i="9"/>
  <c r="L84" i="9"/>
  <c r="K84" i="9"/>
  <c r="I84" i="9"/>
  <c r="N83" i="9"/>
  <c r="L83" i="9"/>
  <c r="K83" i="9"/>
  <c r="R83" i="9" s="1"/>
  <c r="I83" i="9"/>
  <c r="N82" i="9"/>
  <c r="L82" i="9"/>
  <c r="K82" i="9"/>
  <c r="R82" i="9" s="1"/>
  <c r="I82" i="9"/>
  <c r="N81" i="9"/>
  <c r="L81" i="9"/>
  <c r="K81" i="9"/>
  <c r="R81" i="9" s="1"/>
  <c r="I81" i="9"/>
  <c r="N80" i="9"/>
  <c r="L80" i="9"/>
  <c r="K80" i="9"/>
  <c r="R80" i="9" s="1"/>
  <c r="I80" i="9"/>
  <c r="N79" i="9"/>
  <c r="L79" i="9"/>
  <c r="K79" i="9"/>
  <c r="R79" i="9" s="1"/>
  <c r="I79" i="9"/>
  <c r="N78" i="9"/>
  <c r="L78" i="9"/>
  <c r="K78" i="9"/>
  <c r="R78" i="9" s="1"/>
  <c r="I78" i="9"/>
  <c r="N77" i="9"/>
  <c r="L77" i="9"/>
  <c r="K77" i="9"/>
  <c r="R77" i="9" s="1"/>
  <c r="I77" i="9"/>
  <c r="N76" i="9"/>
  <c r="L76" i="9"/>
  <c r="K76" i="9"/>
  <c r="R76" i="9" s="1"/>
  <c r="I76" i="9"/>
  <c r="N75" i="9"/>
  <c r="L75" i="9"/>
  <c r="K75" i="9"/>
  <c r="R75" i="9" s="1"/>
  <c r="I75" i="9"/>
  <c r="N74" i="9"/>
  <c r="L74" i="9"/>
  <c r="K74" i="9"/>
  <c r="R74" i="9" s="1"/>
  <c r="I74" i="9"/>
  <c r="N73" i="9"/>
  <c r="L73" i="9"/>
  <c r="K73" i="9"/>
  <c r="R73" i="9" s="1"/>
  <c r="I73" i="9"/>
  <c r="N72" i="9"/>
  <c r="L72" i="9"/>
  <c r="K72" i="9"/>
  <c r="R72" i="9" s="1"/>
  <c r="I72" i="9"/>
  <c r="N71" i="9"/>
  <c r="L71" i="9"/>
  <c r="K71" i="9"/>
  <c r="R71" i="9" s="1"/>
  <c r="I71" i="9"/>
  <c r="N70" i="9"/>
  <c r="L70" i="9"/>
  <c r="K70" i="9"/>
  <c r="R70" i="9"/>
  <c r="I70" i="9"/>
  <c r="N69" i="9"/>
  <c r="L69" i="9"/>
  <c r="K69" i="9"/>
  <c r="R69" i="9" s="1"/>
  <c r="I69" i="9"/>
  <c r="N68" i="9"/>
  <c r="L68" i="9"/>
  <c r="K68" i="9"/>
  <c r="R68" i="9"/>
  <c r="I68" i="9"/>
  <c r="N67" i="9"/>
  <c r="L67" i="9"/>
  <c r="K67" i="9"/>
  <c r="R67" i="9" s="1"/>
  <c r="I67" i="9"/>
  <c r="N66" i="9"/>
  <c r="L66" i="9"/>
  <c r="K66" i="9"/>
  <c r="R66" i="9"/>
  <c r="I66" i="9"/>
  <c r="N65" i="9"/>
  <c r="L65" i="9"/>
  <c r="K65" i="9"/>
  <c r="R65" i="9" s="1"/>
  <c r="I65" i="9"/>
  <c r="N64" i="9"/>
  <c r="L64" i="9"/>
  <c r="K64" i="9"/>
  <c r="R64" i="9"/>
  <c r="I64" i="9"/>
  <c r="N63" i="9"/>
  <c r="L63" i="9"/>
  <c r="K63" i="9"/>
  <c r="R63" i="9" s="1"/>
  <c r="I63" i="9"/>
  <c r="N62" i="9"/>
  <c r="L62" i="9"/>
  <c r="K62" i="9"/>
  <c r="R62" i="9"/>
  <c r="I62" i="9"/>
  <c r="N61" i="9"/>
  <c r="L61" i="9"/>
  <c r="K61" i="9"/>
  <c r="R61" i="9" s="1"/>
  <c r="I61" i="9"/>
  <c r="N60" i="9"/>
  <c r="L60" i="9"/>
  <c r="K60" i="9"/>
  <c r="R60" i="9"/>
  <c r="I60" i="9"/>
  <c r="N59" i="9"/>
  <c r="L59" i="9"/>
  <c r="K59" i="9"/>
  <c r="R59" i="9" s="1"/>
  <c r="I59" i="9"/>
  <c r="N58" i="9"/>
  <c r="L58" i="9"/>
  <c r="K58" i="9"/>
  <c r="R58" i="9" s="1"/>
  <c r="I58" i="9"/>
  <c r="N57" i="9"/>
  <c r="L57" i="9"/>
  <c r="K57" i="9"/>
  <c r="R57" i="9" s="1"/>
  <c r="I57" i="9"/>
  <c r="N56" i="9"/>
  <c r="L56" i="9"/>
  <c r="K56" i="9"/>
  <c r="R56" i="9"/>
  <c r="I56" i="9"/>
  <c r="N55" i="9"/>
  <c r="L55" i="9"/>
  <c r="K55" i="9"/>
  <c r="R55" i="9" s="1"/>
  <c r="I55" i="9"/>
  <c r="N54" i="9"/>
  <c r="L54" i="9"/>
  <c r="K54" i="9"/>
  <c r="R54" i="9"/>
  <c r="I54" i="9"/>
  <c r="N53" i="9"/>
  <c r="L53" i="9"/>
  <c r="K53" i="9"/>
  <c r="R53" i="9" s="1"/>
  <c r="I53" i="9"/>
  <c r="N52" i="9"/>
  <c r="L52" i="9"/>
  <c r="K52" i="9"/>
  <c r="R52" i="9"/>
  <c r="I52" i="9"/>
  <c r="N51" i="9"/>
  <c r="L51" i="9"/>
  <c r="K51" i="9"/>
  <c r="R51" i="9" s="1"/>
  <c r="I51" i="9"/>
  <c r="N50" i="9"/>
  <c r="L50" i="9"/>
  <c r="K50" i="9"/>
  <c r="R50" i="9"/>
  <c r="I50" i="9"/>
  <c r="N49" i="9"/>
  <c r="L49" i="9"/>
  <c r="K49" i="9"/>
  <c r="R49" i="9" s="1"/>
  <c r="I49" i="9"/>
  <c r="N48" i="9"/>
  <c r="L48" i="9"/>
  <c r="K48" i="9"/>
  <c r="R48" i="9"/>
  <c r="I48" i="9"/>
  <c r="N47" i="9"/>
  <c r="L47" i="9"/>
  <c r="K47" i="9"/>
  <c r="R47" i="9" s="1"/>
  <c r="I47" i="9"/>
  <c r="N46" i="9"/>
  <c r="L46" i="9"/>
  <c r="K46" i="9"/>
  <c r="R46" i="9"/>
  <c r="I46" i="9"/>
  <c r="N45" i="9"/>
  <c r="L45" i="9"/>
  <c r="K45" i="9"/>
  <c r="R45" i="9" s="1"/>
  <c r="I45" i="9"/>
  <c r="N44" i="9"/>
  <c r="L44" i="9"/>
  <c r="K44" i="9"/>
  <c r="R44" i="9"/>
  <c r="I44" i="9"/>
  <c r="N43" i="9"/>
  <c r="L43" i="9"/>
  <c r="K43" i="9"/>
  <c r="R43" i="9" s="1"/>
  <c r="I43" i="9"/>
  <c r="N42" i="9"/>
  <c r="L42" i="9"/>
  <c r="K42" i="9"/>
  <c r="R42" i="9"/>
  <c r="I42" i="9"/>
  <c r="N41" i="9"/>
  <c r="L41" i="9"/>
  <c r="K41" i="9"/>
  <c r="R41" i="9" s="1"/>
  <c r="I41" i="9"/>
  <c r="N40" i="9"/>
  <c r="L40" i="9"/>
  <c r="K40" i="9"/>
  <c r="R40" i="9"/>
  <c r="I40" i="9"/>
  <c r="N39" i="9"/>
  <c r="L39" i="9"/>
  <c r="K39" i="9"/>
  <c r="R39" i="9" s="1"/>
  <c r="I39" i="9"/>
  <c r="N38" i="9"/>
  <c r="L38" i="9"/>
  <c r="K38" i="9"/>
  <c r="R38" i="9"/>
  <c r="I38" i="9"/>
  <c r="N37" i="9"/>
  <c r="K37" i="9"/>
  <c r="R37" i="9"/>
  <c r="I37" i="9"/>
  <c r="N36" i="9"/>
  <c r="L36" i="9"/>
  <c r="K36" i="9"/>
  <c r="R36" i="9" s="1"/>
  <c r="I36" i="9"/>
  <c r="N35" i="9"/>
  <c r="L35" i="9"/>
  <c r="K35" i="9"/>
  <c r="R35" i="9"/>
  <c r="I35" i="9"/>
  <c r="N34" i="9"/>
  <c r="L34" i="9"/>
  <c r="K34" i="9"/>
  <c r="R34" i="9" s="1"/>
  <c r="I34" i="9"/>
  <c r="N33" i="9"/>
  <c r="L33" i="9"/>
  <c r="K33" i="9"/>
  <c r="R33" i="9"/>
  <c r="I33" i="9"/>
  <c r="N32" i="9"/>
  <c r="L32" i="9"/>
  <c r="K32" i="9"/>
  <c r="R32" i="9" s="1"/>
  <c r="I32" i="9"/>
  <c r="N31" i="9"/>
  <c r="L31" i="9"/>
  <c r="K31" i="9"/>
  <c r="R31" i="9"/>
  <c r="I31" i="9"/>
  <c r="N30" i="9"/>
  <c r="L30" i="9"/>
  <c r="K30" i="9"/>
  <c r="R30" i="9" s="1"/>
  <c r="I30" i="9"/>
  <c r="N29" i="9"/>
  <c r="L29" i="9"/>
  <c r="K29" i="9"/>
  <c r="R29" i="9" s="1"/>
  <c r="I29" i="9"/>
  <c r="N28" i="9"/>
  <c r="L28" i="9"/>
  <c r="K28" i="9"/>
  <c r="R28" i="9" s="1"/>
  <c r="I28" i="9"/>
  <c r="N27" i="9"/>
  <c r="L27" i="9"/>
  <c r="K27" i="9"/>
  <c r="R27" i="9" s="1"/>
  <c r="I27" i="9"/>
  <c r="N26" i="9"/>
  <c r="L26" i="9"/>
  <c r="K26" i="9"/>
  <c r="R26" i="9" s="1"/>
  <c r="N25" i="9"/>
  <c r="L25" i="9"/>
  <c r="K25" i="9"/>
  <c r="R25" i="9" s="1"/>
  <c r="I25" i="9"/>
  <c r="N24" i="9"/>
  <c r="L24" i="9"/>
  <c r="K24" i="9"/>
  <c r="R24" i="9"/>
  <c r="I24" i="9"/>
  <c r="N23" i="9"/>
  <c r="L23" i="9"/>
  <c r="K23" i="9"/>
  <c r="R23" i="9" s="1"/>
  <c r="I23" i="9"/>
  <c r="N22" i="9"/>
  <c r="L22" i="9"/>
  <c r="K22" i="9"/>
  <c r="R22" i="9"/>
  <c r="I22" i="9"/>
  <c r="N21" i="9"/>
  <c r="L21" i="9"/>
  <c r="K21" i="9"/>
  <c r="R21" i="9" s="1"/>
  <c r="I21" i="9"/>
  <c r="N20" i="9"/>
  <c r="L20" i="9"/>
  <c r="K20" i="9"/>
  <c r="R20" i="9" s="1"/>
  <c r="I20" i="9"/>
  <c r="N19" i="9"/>
  <c r="L19" i="9"/>
  <c r="K19" i="9"/>
  <c r="R19" i="9" s="1"/>
  <c r="I19" i="9"/>
  <c r="N18" i="9"/>
  <c r="L18" i="9"/>
  <c r="K18" i="9"/>
  <c r="R18" i="9" s="1"/>
  <c r="I18" i="9"/>
  <c r="N17" i="9"/>
  <c r="L17" i="9"/>
  <c r="K17" i="9"/>
  <c r="R17" i="9"/>
  <c r="I17" i="9"/>
  <c r="N16" i="9"/>
  <c r="L16" i="9"/>
  <c r="K16" i="9"/>
  <c r="R16" i="9" s="1"/>
  <c r="I16" i="9"/>
  <c r="N15" i="9"/>
  <c r="R15" i="9" s="1"/>
  <c r="L15" i="9"/>
  <c r="K15" i="9"/>
  <c r="I15" i="9"/>
  <c r="N14" i="9"/>
  <c r="L14" i="9"/>
  <c r="K14" i="9"/>
  <c r="R14" i="9" s="1"/>
  <c r="I14" i="9"/>
  <c r="A10" i="9"/>
  <c r="N13" i="9"/>
  <c r="L13" i="9"/>
  <c r="K13" i="9"/>
  <c r="R13" i="9" s="1"/>
  <c r="I13" i="9"/>
  <c r="N12" i="9"/>
  <c r="L12" i="9"/>
  <c r="K12" i="9"/>
  <c r="I12" i="9"/>
  <c r="N11" i="9"/>
  <c r="L11" i="9"/>
  <c r="K11" i="9"/>
  <c r="R11" i="9" s="1"/>
  <c r="I11" i="9"/>
  <c r="N10" i="9"/>
  <c r="L10" i="9"/>
  <c r="K10" i="9"/>
  <c r="R10" i="9" s="1"/>
  <c r="I10" i="9"/>
  <c r="I6" i="9"/>
  <c r="R84" i="9"/>
  <c r="R12" i="9"/>
  <c r="G2" i="15"/>
  <c r="L6" i="9"/>
  <c r="H7" i="30"/>
  <c r="I7" i="30" s="1"/>
  <c r="H9" i="30"/>
  <c r="I9" i="30" s="1"/>
  <c r="H10" i="30"/>
  <c r="I10" i="30" s="1"/>
  <c r="H11" i="30"/>
  <c r="I11" i="30" s="1"/>
  <c r="H12" i="30"/>
  <c r="I12" i="30" s="1"/>
  <c r="H13" i="30"/>
  <c r="I13" i="30" s="1"/>
  <c r="H14" i="30"/>
  <c r="I14" i="30" s="1"/>
  <c r="H15" i="30"/>
  <c r="I15" i="30" s="1"/>
  <c r="H16" i="30"/>
  <c r="I16" i="30" s="1"/>
  <c r="H17" i="30"/>
  <c r="I17" i="30" s="1"/>
  <c r="H18" i="30"/>
  <c r="I18" i="30" s="1"/>
  <c r="H19" i="30"/>
  <c r="I19" i="30" s="1"/>
  <c r="H20" i="30"/>
  <c r="I20" i="30" s="1"/>
  <c r="H21" i="30"/>
  <c r="I21" i="30" s="1"/>
  <c r="H22" i="30"/>
  <c r="I22" i="30" s="1"/>
  <c r="H23" i="30"/>
  <c r="I23" i="30" s="1"/>
  <c r="H24" i="30"/>
  <c r="I24" i="30" s="1"/>
  <c r="H25" i="30"/>
  <c r="I25" i="30" s="1"/>
  <c r="H7" i="15"/>
  <c r="H8" i="15"/>
  <c r="H9" i="15"/>
  <c r="H10" i="15"/>
  <c r="H11" i="15"/>
  <c r="H12" i="15"/>
  <c r="H13" i="15"/>
  <c r="H14" i="15"/>
  <c r="H15" i="15"/>
  <c r="H16" i="15"/>
  <c r="H17" i="15"/>
  <c r="H18" i="15"/>
  <c r="H19" i="15"/>
  <c r="H20" i="15"/>
  <c r="H21" i="15"/>
  <c r="H22" i="15"/>
  <c r="H23" i="15"/>
  <c r="H24" i="15"/>
  <c r="H25" i="15"/>
  <c r="H26" i="15"/>
  <c r="L7" i="15"/>
  <c r="K8" i="15"/>
  <c r="L8" i="15"/>
  <c r="K9" i="15"/>
  <c r="L9" i="15"/>
  <c r="K10" i="15"/>
  <c r="L10" i="15"/>
  <c r="K11" i="15"/>
  <c r="L11" i="15"/>
  <c r="K12" i="15"/>
  <c r="M12" i="15" s="1"/>
  <c r="D26" i="9"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I8" i="15"/>
  <c r="I9" i="15"/>
  <c r="I10" i="15"/>
  <c r="I11" i="15"/>
  <c r="I12" i="15"/>
  <c r="I13" i="15"/>
  <c r="I14" i="15"/>
  <c r="I15" i="15"/>
  <c r="I16" i="15"/>
  <c r="I17" i="15"/>
  <c r="I18" i="15"/>
  <c r="I19" i="15"/>
  <c r="I20" i="15"/>
  <c r="I21" i="15"/>
  <c r="I22" i="15"/>
  <c r="I23" i="15"/>
  <c r="I24" i="15"/>
  <c r="I25" i="15"/>
  <c r="I26" i="15"/>
  <c r="I7" i="15"/>
  <c r="D7" i="15"/>
  <c r="F7" i="15" s="1"/>
  <c r="C7" i="31" s="1"/>
  <c r="D8" i="15"/>
  <c r="D10" i="15"/>
  <c r="F10" i="15" s="1"/>
  <c r="C10" i="31" s="1"/>
  <c r="E10" i="36" s="1"/>
  <c r="D11" i="15"/>
  <c r="F11" i="15" s="1"/>
  <c r="C11" i="31" s="1"/>
  <c r="E11" i="36" s="1"/>
  <c r="D12" i="15"/>
  <c r="F12" i="15" s="1"/>
  <c r="C12" i="31" s="1"/>
  <c r="D13" i="15"/>
  <c r="F13" i="15" s="1"/>
  <c r="C13" i="31" s="1"/>
  <c r="D14" i="15"/>
  <c r="D15" i="15"/>
  <c r="F15" i="15" s="1"/>
  <c r="C15" i="31" s="1"/>
  <c r="D16" i="15"/>
  <c r="F16" i="15" s="1"/>
  <c r="C16" i="31" s="1"/>
  <c r="D17" i="15"/>
  <c r="F17" i="15" s="1"/>
  <c r="C17" i="31" s="1"/>
  <c r="D18" i="15"/>
  <c r="F18" i="15" s="1"/>
  <c r="C18" i="31" s="1"/>
  <c r="D19" i="15"/>
  <c r="F19" i="15" s="1"/>
  <c r="C19" i="31" s="1"/>
  <c r="D20" i="15"/>
  <c r="F20" i="15" s="1"/>
  <c r="C20" i="31" s="1"/>
  <c r="D21" i="15"/>
  <c r="F21" i="15" s="1"/>
  <c r="C21" i="31" s="1"/>
  <c r="D22" i="15"/>
  <c r="D23" i="15"/>
  <c r="F23" i="15" s="1"/>
  <c r="C23" i="31" s="1"/>
  <c r="D24" i="15"/>
  <c r="D25" i="15"/>
  <c r="F25" i="15" s="1"/>
  <c r="C25" i="31" s="1"/>
  <c r="D26" i="15"/>
  <c r="F26" i="15" s="1"/>
  <c r="C26" i="31" s="1"/>
  <c r="E19" i="15"/>
  <c r="E11" i="15"/>
  <c r="E23" i="15"/>
  <c r="E15" i="15"/>
  <c r="E7" i="15"/>
  <c r="E26" i="15"/>
  <c r="E18" i="15"/>
  <c r="E10" i="15"/>
  <c r="E20" i="15"/>
  <c r="C58" i="9" s="1"/>
  <c r="E16" i="15"/>
  <c r="E12" i="15"/>
  <c r="E25" i="15"/>
  <c r="C25" i="36" s="1"/>
  <c r="C78" i="9"/>
  <c r="E21" i="15"/>
  <c r="E17" i="15"/>
  <c r="E13" i="15"/>
  <c r="E9" i="15"/>
  <c r="E7" i="30"/>
  <c r="B10" i="9" s="1"/>
  <c r="E9" i="30"/>
  <c r="B18" i="9" s="1"/>
  <c r="E10" i="30"/>
  <c r="B22" i="9" s="1"/>
  <c r="E12" i="30"/>
  <c r="B30" i="9" s="1"/>
  <c r="E13" i="30"/>
  <c r="B34" i="9" s="1"/>
  <c r="E14" i="30"/>
  <c r="B15" i="36" s="1"/>
  <c r="B38" i="9"/>
  <c r="E15" i="30"/>
  <c r="B42" i="9" s="1"/>
  <c r="E16" i="30"/>
  <c r="B46" i="9"/>
  <c r="E17" i="30"/>
  <c r="B50" i="9" s="1"/>
  <c r="E18" i="30"/>
  <c r="B54" i="9" s="1"/>
  <c r="E19" i="30"/>
  <c r="B58" i="9" s="1"/>
  <c r="E20" i="30"/>
  <c r="B62" i="9" s="1"/>
  <c r="E21" i="30"/>
  <c r="B66" i="9"/>
  <c r="E22" i="30"/>
  <c r="B70" i="9"/>
  <c r="E23" i="30"/>
  <c r="B74" i="9"/>
  <c r="E24" i="30"/>
  <c r="B78" i="9" s="1"/>
  <c r="E25" i="30"/>
  <c r="E6" i="30"/>
  <c r="B7" i="36" s="1"/>
  <c r="B26" i="15"/>
  <c r="B82" i="9"/>
  <c r="B26" i="36"/>
  <c r="A26" i="36"/>
  <c r="B25" i="36"/>
  <c r="A25" i="36"/>
  <c r="B24" i="36"/>
  <c r="A24" i="36"/>
  <c r="B23" i="36"/>
  <c r="A23" i="36"/>
  <c r="B22" i="36"/>
  <c r="A22" i="36"/>
  <c r="B21" i="36"/>
  <c r="A21" i="36"/>
  <c r="B20" i="36"/>
  <c r="A20" i="36"/>
  <c r="B19" i="36"/>
  <c r="A19" i="36"/>
  <c r="B18" i="36"/>
  <c r="A18" i="36"/>
  <c r="B17" i="36"/>
  <c r="A17" i="36"/>
  <c r="B16" i="36"/>
  <c r="A16" i="36"/>
  <c r="B14" i="36"/>
  <c r="A14" i="36"/>
  <c r="B13" i="36"/>
  <c r="A13" i="36"/>
  <c r="A12" i="36"/>
  <c r="B11" i="36"/>
  <c r="A11" i="36"/>
  <c r="B10" i="36"/>
  <c r="A10" i="36"/>
  <c r="A9" i="36"/>
  <c r="A8" i="36"/>
  <c r="A7" i="36"/>
  <c r="B26" i="35"/>
  <c r="A26" i="35"/>
  <c r="B25" i="35"/>
  <c r="A25" i="35"/>
  <c r="B24" i="35"/>
  <c r="A24" i="35"/>
  <c r="B23" i="35"/>
  <c r="A23" i="35"/>
  <c r="B22" i="35"/>
  <c r="A22" i="35"/>
  <c r="B21" i="35"/>
  <c r="A21" i="35"/>
  <c r="B20" i="35"/>
  <c r="A20" i="35"/>
  <c r="B19" i="35"/>
  <c r="A19" i="35"/>
  <c r="B18" i="35"/>
  <c r="A18" i="35"/>
  <c r="B17" i="35"/>
  <c r="A17" i="35"/>
  <c r="B16" i="35"/>
  <c r="A16" i="35"/>
  <c r="B15" i="35"/>
  <c r="A15" i="35"/>
  <c r="B14" i="35"/>
  <c r="A14" i="35"/>
  <c r="B13" i="35"/>
  <c r="A13" i="35"/>
  <c r="A12" i="35"/>
  <c r="A11" i="35"/>
  <c r="B10" i="35"/>
  <c r="A10" i="35"/>
  <c r="A9" i="35"/>
  <c r="A8" i="35"/>
  <c r="A7" i="35"/>
  <c r="N6" i="9"/>
  <c r="A6" i="9"/>
  <c r="K6" i="9"/>
  <c r="R6" i="9"/>
  <c r="C9" i="31"/>
  <c r="E9" i="36" s="1"/>
  <c r="A13" i="31"/>
  <c r="A8" i="31"/>
  <c r="A7" i="31"/>
  <c r="A12" i="31"/>
  <c r="A15" i="31"/>
  <c r="A9" i="31"/>
  <c r="A10" i="31"/>
  <c r="B10" i="31"/>
  <c r="A11" i="31"/>
  <c r="B13" i="31"/>
  <c r="A14" i="31"/>
  <c r="B14" i="31"/>
  <c r="B15" i="31"/>
  <c r="A16" i="31"/>
  <c r="B16" i="31"/>
  <c r="A17" i="31"/>
  <c r="B17" i="31"/>
  <c r="A18" i="31"/>
  <c r="B18" i="31"/>
  <c r="A19" i="31"/>
  <c r="B19" i="31"/>
  <c r="A20" i="31"/>
  <c r="B20" i="31"/>
  <c r="A21" i="31"/>
  <c r="B21" i="31"/>
  <c r="A22" i="31"/>
  <c r="B22" i="31"/>
  <c r="A23" i="31"/>
  <c r="B23" i="31"/>
  <c r="A24" i="31"/>
  <c r="B24" i="31"/>
  <c r="A25" i="31"/>
  <c r="B25" i="31"/>
  <c r="A26" i="31"/>
  <c r="B26" i="31"/>
  <c r="A15" i="15"/>
  <c r="B15" i="15"/>
  <c r="A16" i="15"/>
  <c r="B16" i="15"/>
  <c r="A17" i="15"/>
  <c r="B17" i="15"/>
  <c r="A18" i="15"/>
  <c r="B18" i="15"/>
  <c r="A19" i="15"/>
  <c r="B19" i="15"/>
  <c r="A20" i="15"/>
  <c r="B20" i="15"/>
  <c r="A21" i="15"/>
  <c r="B21" i="15"/>
  <c r="A22" i="15"/>
  <c r="B22" i="15"/>
  <c r="A23" i="15"/>
  <c r="B23" i="15"/>
  <c r="A24" i="15"/>
  <c r="B24" i="15"/>
  <c r="A25" i="15"/>
  <c r="B25" i="15"/>
  <c r="A26" i="15"/>
  <c r="B14" i="15"/>
  <c r="A14" i="15"/>
  <c r="B13" i="15"/>
  <c r="A13" i="15"/>
  <c r="A12" i="15"/>
  <c r="A11" i="15"/>
  <c r="B10" i="15"/>
  <c r="A10" i="15"/>
  <c r="A9" i="15"/>
  <c r="A8" i="15"/>
  <c r="A7" i="15"/>
  <c r="B11" i="15"/>
  <c r="B8" i="35"/>
  <c r="B8" i="15"/>
  <c r="T26" i="9" l="1"/>
  <c r="S58" i="9"/>
  <c r="S59" i="9" s="1"/>
  <c r="S60" i="9" s="1"/>
  <c r="S61" i="9" s="1"/>
  <c r="C20" i="35" s="1"/>
  <c r="E20" i="35" s="1"/>
  <c r="G20" i="35" s="1"/>
  <c r="S78" i="9"/>
  <c r="S79" i="9" s="1"/>
  <c r="S80" i="9" s="1"/>
  <c r="S81" i="9" s="1"/>
  <c r="C25" i="35" s="1"/>
  <c r="E25" i="35" s="1"/>
  <c r="G25" i="35" s="1"/>
  <c r="R7" i="9"/>
  <c r="B9" i="35"/>
  <c r="B9" i="31"/>
  <c r="B9" i="15"/>
  <c r="B9" i="36"/>
  <c r="B14" i="9"/>
  <c r="B26" i="9"/>
  <c r="B12" i="36"/>
  <c r="B12" i="31"/>
  <c r="C16" i="36"/>
  <c r="C42" i="9"/>
  <c r="S42" i="9" s="1"/>
  <c r="S43" i="9" s="1"/>
  <c r="S44" i="9" s="1"/>
  <c r="S45" i="9" s="1"/>
  <c r="M15" i="15"/>
  <c r="M21" i="15"/>
  <c r="M26" i="15"/>
  <c r="M8" i="15"/>
  <c r="M9" i="15"/>
  <c r="M10" i="15"/>
  <c r="M11" i="15"/>
  <c r="M13" i="15"/>
  <c r="M14" i="15"/>
  <c r="M16" i="15"/>
  <c r="M17" i="15"/>
  <c r="N17" i="15" s="1"/>
  <c r="D17" i="31" s="1"/>
  <c r="F17" i="36" s="1"/>
  <c r="M18" i="15"/>
  <c r="M19" i="15"/>
  <c r="M20" i="15"/>
  <c r="M22" i="15"/>
  <c r="M23" i="15"/>
  <c r="M24" i="15"/>
  <c r="M25" i="15"/>
  <c r="C11" i="36"/>
  <c r="C22" i="9"/>
  <c r="S22" i="9" s="1"/>
  <c r="S23" i="9" s="1"/>
  <c r="S24" i="9" s="1"/>
  <c r="S25" i="9" s="1"/>
  <c r="C15" i="36"/>
  <c r="C38" i="9"/>
  <c r="S38" i="9" s="1"/>
  <c r="C9" i="36"/>
  <c r="C14" i="9"/>
  <c r="S14" i="9" s="1"/>
  <c r="S15" i="9" s="1"/>
  <c r="S16" i="9" s="1"/>
  <c r="S17" i="9" s="1"/>
  <c r="M7" i="15"/>
  <c r="N8" i="15"/>
  <c r="D8" i="31" s="1"/>
  <c r="D10" i="9"/>
  <c r="T10" i="9" s="1"/>
  <c r="T11" i="9" s="1"/>
  <c r="T12" i="9" s="1"/>
  <c r="T13" i="9" s="1"/>
  <c r="D8" i="36"/>
  <c r="N9" i="15"/>
  <c r="D9" i="31" s="1"/>
  <c r="D14" i="9"/>
  <c r="T14" i="9" s="1"/>
  <c r="T15" i="9" s="1"/>
  <c r="T16" i="9" s="1"/>
  <c r="T17" i="9" s="1"/>
  <c r="D9" i="36"/>
  <c r="N10" i="15"/>
  <c r="D10" i="31" s="1"/>
  <c r="D18" i="9"/>
  <c r="T18" i="9" s="1"/>
  <c r="T19" i="9" s="1"/>
  <c r="T20" i="9" s="1"/>
  <c r="T21" i="9" s="1"/>
  <c r="D10" i="36"/>
  <c r="E7" i="36"/>
  <c r="E8" i="15"/>
  <c r="F8" i="15"/>
  <c r="C8" i="31" s="1"/>
  <c r="E8" i="36" s="1"/>
  <c r="E13" i="36"/>
  <c r="E14" i="15"/>
  <c r="F14" i="15"/>
  <c r="C14" i="31" s="1"/>
  <c r="E15" i="36"/>
  <c r="E17" i="31"/>
  <c r="G17" i="36" s="1"/>
  <c r="E17" i="36"/>
  <c r="E18" i="31"/>
  <c r="G18" i="36" s="1"/>
  <c r="E18" i="36"/>
  <c r="E20" i="36"/>
  <c r="E20" i="31"/>
  <c r="G20" i="36" s="1"/>
  <c r="E22" i="15"/>
  <c r="F22" i="15"/>
  <c r="C22" i="31" s="1"/>
  <c r="E23" i="36"/>
  <c r="E23" i="31"/>
  <c r="G23" i="36" s="1"/>
  <c r="E24" i="15"/>
  <c r="F24" i="15"/>
  <c r="C24" i="31" s="1"/>
  <c r="E25" i="36"/>
  <c r="E25" i="31"/>
  <c r="G25" i="36" s="1"/>
  <c r="C54" i="9"/>
  <c r="S54" i="9" s="1"/>
  <c r="S55" i="9" s="1"/>
  <c r="S56" i="9" s="1"/>
  <c r="S57" i="9" s="1"/>
  <c r="C19" i="36"/>
  <c r="C23" i="36"/>
  <c r="C70" i="9"/>
  <c r="S70" i="9" s="1"/>
  <c r="S71" i="9" s="1"/>
  <c r="S72" i="9" s="1"/>
  <c r="S73" i="9" s="1"/>
  <c r="C7" i="36"/>
  <c r="C6" i="9"/>
  <c r="S6" i="9" s="1"/>
  <c r="S7" i="9" s="1"/>
  <c r="S8" i="9" s="1"/>
  <c r="S9" i="9" s="1"/>
  <c r="C26" i="36"/>
  <c r="C82" i="9"/>
  <c r="S82" i="9" s="1"/>
  <c r="S83" i="9" s="1"/>
  <c r="S84" i="9" s="1"/>
  <c r="S85" i="9" s="1"/>
  <c r="C18" i="36"/>
  <c r="C50" i="9"/>
  <c r="S50" i="9" s="1"/>
  <c r="S51" i="9" s="1"/>
  <c r="S52" i="9" s="1"/>
  <c r="S53" i="9" s="1"/>
  <c r="C18" i="9"/>
  <c r="S18" i="9" s="1"/>
  <c r="S19" i="9" s="1"/>
  <c r="S20" i="9" s="1"/>
  <c r="S21" i="9" s="1"/>
  <c r="C10" i="36"/>
  <c r="U42" i="9"/>
  <c r="H16" i="36"/>
  <c r="J16" i="36" s="1"/>
  <c r="L16" i="36" s="1"/>
  <c r="N16" i="36" s="1"/>
  <c r="M16" i="36" s="1"/>
  <c r="P16" i="36" s="1"/>
  <c r="C16" i="35"/>
  <c r="E16" i="35" s="1"/>
  <c r="G16" i="35" s="1"/>
  <c r="C26" i="9"/>
  <c r="S26" i="9" s="1"/>
  <c r="S27" i="9" s="1"/>
  <c r="S28" i="9" s="1"/>
  <c r="S29" i="9" s="1"/>
  <c r="C12" i="36"/>
  <c r="U78" i="9"/>
  <c r="H25" i="36"/>
  <c r="J25" i="36" s="1"/>
  <c r="L25" i="36" s="1"/>
  <c r="N25" i="36" s="1"/>
  <c r="M25" i="36" s="1"/>
  <c r="P25" i="36" s="1"/>
  <c r="C62" i="9"/>
  <c r="S62" i="9" s="1"/>
  <c r="S63" i="9" s="1"/>
  <c r="S64" i="9" s="1"/>
  <c r="S65" i="9" s="1"/>
  <c r="C21" i="36"/>
  <c r="C46" i="9"/>
  <c r="S46" i="9" s="1"/>
  <c r="S47" i="9" s="1"/>
  <c r="S48" i="9" s="1"/>
  <c r="S49" i="9" s="1"/>
  <c r="C17" i="36"/>
  <c r="C30" i="9"/>
  <c r="S30" i="9" s="1"/>
  <c r="S31" i="9" s="1"/>
  <c r="S32" i="9" s="1"/>
  <c r="S33" i="9" s="1"/>
  <c r="C13" i="36"/>
  <c r="B7" i="31"/>
  <c r="B7" i="15"/>
  <c r="B6" i="9"/>
  <c r="B7" i="35"/>
  <c r="H20" i="36"/>
  <c r="J20" i="36" s="1"/>
  <c r="L20" i="36" s="1"/>
  <c r="N20" i="36" s="1"/>
  <c r="M20" i="36" s="1"/>
  <c r="P20" i="36" s="1"/>
  <c r="U58" i="9"/>
  <c r="E26" i="31"/>
  <c r="G26" i="36" s="1"/>
  <c r="E26" i="36"/>
  <c r="E21" i="31"/>
  <c r="G21" i="36" s="1"/>
  <c r="E21" i="36"/>
  <c r="E19" i="31"/>
  <c r="G19" i="36" s="1"/>
  <c r="E19" i="36"/>
  <c r="E16" i="31"/>
  <c r="G16" i="36" s="1"/>
  <c r="E16" i="36"/>
  <c r="E12" i="36"/>
  <c r="T27" i="9"/>
  <c r="T28" i="9" s="1"/>
  <c r="D12" i="36"/>
  <c r="N12" i="15"/>
  <c r="D12" i="31" s="1"/>
  <c r="C20" i="36"/>
  <c r="T29" i="9"/>
  <c r="B12" i="15"/>
  <c r="B12" i="35"/>
  <c r="B11" i="35"/>
  <c r="B11" i="31"/>
  <c r="B8" i="36"/>
  <c r="B8" i="31"/>
  <c r="N15" i="15" l="1"/>
  <c r="D15" i="31" s="1"/>
  <c r="D38" i="9"/>
  <c r="T38" i="9" s="1"/>
  <c r="T39" i="9" s="1"/>
  <c r="T40" i="9" s="1"/>
  <c r="T41" i="9" s="1"/>
  <c r="D15" i="36"/>
  <c r="N11" i="15"/>
  <c r="D11" i="31" s="1"/>
  <c r="D22" i="9"/>
  <c r="T22" i="9" s="1"/>
  <c r="T23" i="9" s="1"/>
  <c r="T24" i="9" s="1"/>
  <c r="T25" i="9" s="1"/>
  <c r="D11" i="36"/>
  <c r="N13" i="15"/>
  <c r="D13" i="31" s="1"/>
  <c r="D13" i="36"/>
  <c r="D30" i="9"/>
  <c r="T30" i="9" s="1"/>
  <c r="T31" i="9" s="1"/>
  <c r="T32" i="9" s="1"/>
  <c r="T33" i="9" s="1"/>
  <c r="N14" i="15"/>
  <c r="D14" i="31" s="1"/>
  <c r="E14" i="31" s="1"/>
  <c r="G14" i="36" s="1"/>
  <c r="D14" i="36"/>
  <c r="D34" i="9"/>
  <c r="T34" i="9" s="1"/>
  <c r="T35" i="9" s="1"/>
  <c r="T36" i="9" s="1"/>
  <c r="T37" i="9" s="1"/>
  <c r="N16" i="15"/>
  <c r="D16" i="31" s="1"/>
  <c r="F16" i="36" s="1"/>
  <c r="D42" i="9"/>
  <c r="T42" i="9" s="1"/>
  <c r="T43" i="9" s="1"/>
  <c r="T44" i="9" s="1"/>
  <c r="T45" i="9" s="1"/>
  <c r="D16" i="36"/>
  <c r="N21" i="15"/>
  <c r="D21" i="31" s="1"/>
  <c r="F21" i="36" s="1"/>
  <c r="D62" i="9"/>
  <c r="T62" i="9" s="1"/>
  <c r="T63" i="9" s="1"/>
  <c r="T64" i="9" s="1"/>
  <c r="T65" i="9" s="1"/>
  <c r="D21" i="36"/>
  <c r="D82" i="9"/>
  <c r="T82" i="9" s="1"/>
  <c r="T83" i="9" s="1"/>
  <c r="T84" i="9" s="1"/>
  <c r="T85" i="9" s="1"/>
  <c r="D26" i="36"/>
  <c r="N26" i="15"/>
  <c r="D26" i="31" s="1"/>
  <c r="F26" i="36" s="1"/>
  <c r="D46" i="9"/>
  <c r="T46" i="9" s="1"/>
  <c r="T47" i="9" s="1"/>
  <c r="T48" i="9" s="1"/>
  <c r="T49" i="9" s="1"/>
  <c r="D17" i="36"/>
  <c r="N18" i="15"/>
  <c r="D18" i="31" s="1"/>
  <c r="D50" i="9"/>
  <c r="T50" i="9" s="1"/>
  <c r="T51" i="9" s="1"/>
  <c r="T52" i="9" s="1"/>
  <c r="T53" i="9" s="1"/>
  <c r="D18" i="36"/>
  <c r="N19" i="15"/>
  <c r="D19" i="31" s="1"/>
  <c r="D54" i="9"/>
  <c r="T54" i="9" s="1"/>
  <c r="T55" i="9" s="1"/>
  <c r="T56" i="9" s="1"/>
  <c r="T57" i="9" s="1"/>
  <c r="D19" i="36"/>
  <c r="N20" i="15"/>
  <c r="D20" i="31" s="1"/>
  <c r="D20" i="36"/>
  <c r="D58" i="9"/>
  <c r="T58" i="9" s="1"/>
  <c r="T59" i="9" s="1"/>
  <c r="T60" i="9" s="1"/>
  <c r="T61" i="9" s="1"/>
  <c r="N22" i="15"/>
  <c r="D22" i="31" s="1"/>
  <c r="D22" i="36"/>
  <c r="D66" i="9"/>
  <c r="T66" i="9" s="1"/>
  <c r="T67" i="9" s="1"/>
  <c r="T68" i="9" s="1"/>
  <c r="T69" i="9" s="1"/>
  <c r="N23" i="15"/>
  <c r="D23" i="31" s="1"/>
  <c r="F23" i="36" s="1"/>
  <c r="D70" i="9"/>
  <c r="T70" i="9" s="1"/>
  <c r="T71" i="9" s="1"/>
  <c r="T72" i="9" s="1"/>
  <c r="T73" i="9" s="1"/>
  <c r="D23" i="36"/>
  <c r="N24" i="15"/>
  <c r="D24" i="31" s="1"/>
  <c r="D24" i="36"/>
  <c r="D74" i="9"/>
  <c r="T74" i="9" s="1"/>
  <c r="T75" i="9" s="1"/>
  <c r="T76" i="9" s="1"/>
  <c r="T77" i="9" s="1"/>
  <c r="N25" i="15"/>
  <c r="D25" i="31" s="1"/>
  <c r="F25" i="36" s="1"/>
  <c r="D78" i="9"/>
  <c r="T78" i="9" s="1"/>
  <c r="T79" i="9" s="1"/>
  <c r="T80" i="9" s="1"/>
  <c r="T81" i="9" s="1"/>
  <c r="D25" i="36"/>
  <c r="U14" i="9"/>
  <c r="H9" i="36"/>
  <c r="J9" i="36" s="1"/>
  <c r="C9" i="35"/>
  <c r="E9" i="35" s="1"/>
  <c r="N7" i="15"/>
  <c r="D7" i="31" s="1"/>
  <c r="D7" i="36"/>
  <c r="D6" i="9"/>
  <c r="T6" i="9" s="1"/>
  <c r="T7" i="9" s="1"/>
  <c r="T8" i="9" s="1"/>
  <c r="T9" i="9" s="1"/>
  <c r="F8" i="36"/>
  <c r="E8" i="31"/>
  <c r="G8" i="36" s="1"/>
  <c r="F9" i="36"/>
  <c r="E9" i="31"/>
  <c r="G9" i="36" s="1"/>
  <c r="F10" i="36"/>
  <c r="E10" i="31"/>
  <c r="G10" i="36" s="1"/>
  <c r="I10" i="36"/>
  <c r="K10" i="36" s="1"/>
  <c r="D10" i="35"/>
  <c r="F10" i="35" s="1"/>
  <c r="V18" i="9"/>
  <c r="F11" i="36"/>
  <c r="E11" i="31"/>
  <c r="G11" i="36" s="1"/>
  <c r="F13" i="36"/>
  <c r="E13" i="31"/>
  <c r="G13" i="36" s="1"/>
  <c r="F15" i="36"/>
  <c r="E15" i="31"/>
  <c r="G15" i="36" s="1"/>
  <c r="C14" i="36"/>
  <c r="C34" i="9"/>
  <c r="S34" i="9" s="1"/>
  <c r="S35" i="9" s="1"/>
  <c r="S36" i="9" s="1"/>
  <c r="S37" i="9" s="1"/>
  <c r="E22" i="31"/>
  <c r="G22" i="36" s="1"/>
  <c r="E22" i="36"/>
  <c r="C24" i="36"/>
  <c r="C74" i="9"/>
  <c r="S74" i="9" s="1"/>
  <c r="S75" i="9" s="1"/>
  <c r="S76" i="9" s="1"/>
  <c r="S77" i="9" s="1"/>
  <c r="E24" i="31"/>
  <c r="G24" i="36" s="1"/>
  <c r="E24" i="36"/>
  <c r="U54" i="9"/>
  <c r="H19" i="36"/>
  <c r="J19" i="36" s="1"/>
  <c r="L19" i="36" s="1"/>
  <c r="N19" i="36" s="1"/>
  <c r="M19" i="36" s="1"/>
  <c r="P19" i="36" s="1"/>
  <c r="C19" i="35"/>
  <c r="E19" i="35" s="1"/>
  <c r="G19" i="35" s="1"/>
  <c r="H10" i="36"/>
  <c r="J10" i="36" s="1"/>
  <c r="U18" i="9"/>
  <c r="D8" i="35"/>
  <c r="F8" i="35" s="1"/>
  <c r="I8" i="36"/>
  <c r="K8" i="36" s="1"/>
  <c r="V10" i="9"/>
  <c r="I9" i="36"/>
  <c r="K9" i="36" s="1"/>
  <c r="D9" i="35"/>
  <c r="F9" i="35" s="1"/>
  <c r="V14" i="9"/>
  <c r="C8" i="36"/>
  <c r="C10" i="9"/>
  <c r="S10" i="9" s="1"/>
  <c r="S11" i="9" s="1"/>
  <c r="S12" i="9" s="1"/>
  <c r="S13" i="9" s="1"/>
  <c r="E14" i="36"/>
  <c r="C22" i="36"/>
  <c r="C66" i="9"/>
  <c r="S66" i="9" s="1"/>
  <c r="S67" i="9" s="1"/>
  <c r="S68" i="9" s="1"/>
  <c r="S69" i="9" s="1"/>
  <c r="C23" i="35"/>
  <c r="E23" i="35" s="1"/>
  <c r="G23" i="35" s="1"/>
  <c r="H23" i="36"/>
  <c r="J23" i="36" s="1"/>
  <c r="L23" i="36" s="1"/>
  <c r="N23" i="36" s="1"/>
  <c r="M23" i="36" s="1"/>
  <c r="P23" i="36" s="1"/>
  <c r="U70" i="9"/>
  <c r="H26" i="36"/>
  <c r="J26" i="36" s="1"/>
  <c r="L26" i="36" s="1"/>
  <c r="N26" i="36" s="1"/>
  <c r="M26" i="36" s="1"/>
  <c r="P26" i="36" s="1"/>
  <c r="C26" i="35"/>
  <c r="E26" i="35" s="1"/>
  <c r="G26" i="35" s="1"/>
  <c r="U82" i="9"/>
  <c r="C18" i="35"/>
  <c r="E18" i="35" s="1"/>
  <c r="G18" i="35" s="1"/>
  <c r="H18" i="36"/>
  <c r="J18" i="36" s="1"/>
  <c r="L18" i="36" s="1"/>
  <c r="N18" i="36" s="1"/>
  <c r="M18" i="36" s="1"/>
  <c r="P18" i="36" s="1"/>
  <c r="U50" i="9"/>
  <c r="C12" i="35"/>
  <c r="E12" i="35" s="1"/>
  <c r="H12" i="36"/>
  <c r="J12" i="36" s="1"/>
  <c r="U26" i="9"/>
  <c r="C21" i="35"/>
  <c r="E21" i="35" s="1"/>
  <c r="G21" i="35" s="1"/>
  <c r="H21" i="36"/>
  <c r="J21" i="36" s="1"/>
  <c r="L21" i="36" s="1"/>
  <c r="N21" i="36" s="1"/>
  <c r="M21" i="36" s="1"/>
  <c r="P21" i="36" s="1"/>
  <c r="U62" i="9"/>
  <c r="C17" i="35"/>
  <c r="E17" i="35" s="1"/>
  <c r="G17" i="35" s="1"/>
  <c r="H17" i="36"/>
  <c r="J17" i="36" s="1"/>
  <c r="L17" i="36" s="1"/>
  <c r="N17" i="36" s="1"/>
  <c r="M17" i="36" s="1"/>
  <c r="P17" i="36" s="1"/>
  <c r="U46" i="9"/>
  <c r="C13" i="35"/>
  <c r="E13" i="35" s="1"/>
  <c r="H13" i="36"/>
  <c r="J13" i="36" s="1"/>
  <c r="U30" i="9"/>
  <c r="U22" i="9"/>
  <c r="H11" i="36"/>
  <c r="J11" i="36" s="1"/>
  <c r="C11" i="35"/>
  <c r="E11" i="35" s="1"/>
  <c r="U6" i="9"/>
  <c r="C7" i="35"/>
  <c r="V26" i="9"/>
  <c r="I12" i="36"/>
  <c r="K12" i="36" s="1"/>
  <c r="D12" i="35"/>
  <c r="F12" i="35" s="1"/>
  <c r="C10" i="35"/>
  <c r="E10" i="35" s="1"/>
  <c r="C15" i="35"/>
  <c r="E15" i="35" s="1"/>
  <c r="S39" i="9"/>
  <c r="S40" i="9" s="1"/>
  <c r="S41" i="9" s="1"/>
  <c r="F12" i="36"/>
  <c r="E12" i="31"/>
  <c r="G12" i="36" s="1"/>
  <c r="L10" i="36"/>
  <c r="N10" i="36" s="1"/>
  <c r="M10" i="36" s="1"/>
  <c r="P10" i="36" s="1"/>
  <c r="G10" i="35"/>
  <c r="D15" i="35" l="1"/>
  <c r="F15" i="35" s="1"/>
  <c r="G15" i="35" s="1"/>
  <c r="I15" i="36"/>
  <c r="K15" i="36" s="1"/>
  <c r="V38" i="9"/>
  <c r="D11" i="35"/>
  <c r="F11" i="35" s="1"/>
  <c r="G11" i="35" s="1"/>
  <c r="I11" i="36"/>
  <c r="K11" i="36" s="1"/>
  <c r="L11" i="36" s="1"/>
  <c r="N11" i="36" s="1"/>
  <c r="M11" i="36" s="1"/>
  <c r="P11" i="36" s="1"/>
  <c r="V22" i="9"/>
  <c r="D13" i="35"/>
  <c r="F13" i="35" s="1"/>
  <c r="G13" i="35" s="1"/>
  <c r="I13" i="36"/>
  <c r="K13" i="36" s="1"/>
  <c r="L13" i="36" s="1"/>
  <c r="N13" i="36" s="1"/>
  <c r="M13" i="36" s="1"/>
  <c r="P13" i="36" s="1"/>
  <c r="V30" i="9"/>
  <c r="D16" i="35"/>
  <c r="F16" i="35" s="1"/>
  <c r="I16" i="36"/>
  <c r="K16" i="36" s="1"/>
  <c r="V42" i="9"/>
  <c r="D17" i="35"/>
  <c r="F17" i="35" s="1"/>
  <c r="I17" i="36"/>
  <c r="K17" i="36" s="1"/>
  <c r="V46" i="9"/>
  <c r="D19" i="35"/>
  <c r="F19" i="35" s="1"/>
  <c r="I19" i="36"/>
  <c r="K19" i="36" s="1"/>
  <c r="V54" i="9"/>
  <c r="L8" i="31"/>
  <c r="F8" i="37" s="1"/>
  <c r="K7" i="31"/>
  <c r="E7" i="37" s="1"/>
  <c r="I8" i="31"/>
  <c r="C8" i="37" s="1"/>
  <c r="M7" i="31"/>
  <c r="G7" i="37" s="1"/>
  <c r="J10" i="31"/>
  <c r="D10" i="37" s="1"/>
  <c r="I10" i="31"/>
  <c r="C10" i="37" s="1"/>
  <c r="L7" i="31"/>
  <c r="F7" i="37" s="1"/>
  <c r="K9" i="31"/>
  <c r="E9" i="37" s="1"/>
  <c r="M9" i="31"/>
  <c r="G9" i="37" s="1"/>
  <c r="I11" i="31"/>
  <c r="C11" i="37" s="1"/>
  <c r="K11" i="31"/>
  <c r="E11" i="37" s="1"/>
  <c r="J11" i="31"/>
  <c r="D11" i="37" s="1"/>
  <c r="M11" i="31"/>
  <c r="G11" i="37" s="1"/>
  <c r="K8" i="31"/>
  <c r="E8" i="37" s="1"/>
  <c r="L9" i="31"/>
  <c r="F9" i="37" s="1"/>
  <c r="F14" i="36"/>
  <c r="I7" i="31"/>
  <c r="C7" i="37" s="1"/>
  <c r="I14" i="36"/>
  <c r="K14" i="36" s="1"/>
  <c r="D14" i="35"/>
  <c r="F14" i="35" s="1"/>
  <c r="V34" i="9"/>
  <c r="F18" i="36"/>
  <c r="M10" i="31"/>
  <c r="G10" i="37" s="1"/>
  <c r="M8" i="31"/>
  <c r="G8" i="37" s="1"/>
  <c r="F20" i="36"/>
  <c r="L10" i="31"/>
  <c r="F10" i="37" s="1"/>
  <c r="J8" i="31"/>
  <c r="D8" i="37" s="1"/>
  <c r="I9" i="31"/>
  <c r="C9" i="37" s="1"/>
  <c r="L11" i="31"/>
  <c r="F11" i="37" s="1"/>
  <c r="V6" i="9"/>
  <c r="D7" i="35"/>
  <c r="D18" i="35"/>
  <c r="F18" i="35" s="1"/>
  <c r="I18" i="36"/>
  <c r="K18" i="36" s="1"/>
  <c r="V50" i="9"/>
  <c r="I24" i="36"/>
  <c r="K24" i="36" s="1"/>
  <c r="D24" i="35"/>
  <c r="F24" i="35" s="1"/>
  <c r="V74" i="9"/>
  <c r="E7" i="31"/>
  <c r="G7" i="36" s="1"/>
  <c r="F7" i="36"/>
  <c r="C14" i="35"/>
  <c r="E14" i="35" s="1"/>
  <c r="H14" i="36"/>
  <c r="J14" i="36" s="1"/>
  <c r="U34" i="9"/>
  <c r="C24" i="35"/>
  <c r="E24" i="35" s="1"/>
  <c r="G24" i="35" s="1"/>
  <c r="H24" i="36"/>
  <c r="J24" i="36" s="1"/>
  <c r="L24" i="36" s="1"/>
  <c r="N24" i="36" s="1"/>
  <c r="M24" i="36" s="1"/>
  <c r="P24" i="36" s="1"/>
  <c r="U74" i="9"/>
  <c r="L9" i="36"/>
  <c r="N9" i="36" s="1"/>
  <c r="M9" i="36" s="1"/>
  <c r="P9" i="36" s="1"/>
  <c r="G9" i="35"/>
  <c r="D21" i="35"/>
  <c r="F21" i="35" s="1"/>
  <c r="I21" i="36"/>
  <c r="K21" i="36" s="1"/>
  <c r="V62" i="9"/>
  <c r="I26" i="36"/>
  <c r="K26" i="36" s="1"/>
  <c r="D26" i="35"/>
  <c r="F26" i="35" s="1"/>
  <c r="V82" i="9"/>
  <c r="F19" i="36"/>
  <c r="J7" i="31"/>
  <c r="D7" i="37" s="1"/>
  <c r="D20" i="35"/>
  <c r="F20" i="35" s="1"/>
  <c r="I20" i="36"/>
  <c r="K20" i="36" s="1"/>
  <c r="V58" i="9"/>
  <c r="F22" i="36"/>
  <c r="K10" i="31"/>
  <c r="E10" i="37" s="1"/>
  <c r="I22" i="36"/>
  <c r="K22" i="36" s="1"/>
  <c r="D22" i="35"/>
  <c r="F22" i="35" s="1"/>
  <c r="V66" i="9"/>
  <c r="D23" i="35"/>
  <c r="F23" i="35" s="1"/>
  <c r="I23" i="36"/>
  <c r="K23" i="36" s="1"/>
  <c r="V70" i="9"/>
  <c r="F24" i="36"/>
  <c r="J9" i="31"/>
  <c r="D9" i="37" s="1"/>
  <c r="D25" i="35"/>
  <c r="F25" i="35" s="1"/>
  <c r="I25" i="36"/>
  <c r="K25" i="36" s="1"/>
  <c r="V78" i="9"/>
  <c r="C8" i="35"/>
  <c r="E8" i="35" s="1"/>
  <c r="G8" i="35" s="1"/>
  <c r="H8" i="36"/>
  <c r="J8" i="36" s="1"/>
  <c r="L8" i="36" s="1"/>
  <c r="N8" i="36" s="1"/>
  <c r="M8" i="36" s="1"/>
  <c r="P8" i="36" s="1"/>
  <c r="U10" i="9"/>
  <c r="C22" i="35"/>
  <c r="E22" i="35" s="1"/>
  <c r="G22" i="35" s="1"/>
  <c r="H22" i="36"/>
  <c r="J22" i="36" s="1"/>
  <c r="L22" i="36" s="1"/>
  <c r="N22" i="36" s="1"/>
  <c r="M22" i="36" s="1"/>
  <c r="P22" i="36" s="1"/>
  <c r="U66" i="9"/>
  <c r="L12" i="36"/>
  <c r="N12" i="36" s="1"/>
  <c r="M12" i="36" s="1"/>
  <c r="P12" i="36" s="1"/>
  <c r="G12" i="35"/>
  <c r="U38" i="9"/>
  <c r="H15" i="36"/>
  <c r="J15" i="36" s="1"/>
  <c r="E7" i="35"/>
  <c r="H7" i="36"/>
  <c r="L15" i="36" l="1"/>
  <c r="N15" i="36" s="1"/>
  <c r="M15" i="36" s="1"/>
  <c r="P15" i="36" s="1"/>
  <c r="G14" i="35"/>
  <c r="L14" i="36"/>
  <c r="N14" i="36" s="1"/>
  <c r="M14" i="36" s="1"/>
  <c r="P14" i="36" s="1"/>
  <c r="F7" i="35"/>
  <c r="I7" i="36"/>
  <c r="B12" i="33"/>
  <c r="B14" i="33"/>
  <c r="B13" i="33"/>
  <c r="B15" i="33"/>
  <c r="J7" i="36"/>
  <c r="B16" i="33" l="1"/>
  <c r="K7" i="35"/>
  <c r="K7" i="37" s="1"/>
  <c r="G7" i="35"/>
  <c r="L7" i="36" s="1"/>
  <c r="K7" i="36"/>
  <c r="N7" i="35"/>
  <c r="N7" i="37" s="1"/>
  <c r="L10" i="35"/>
  <c r="L10" i="37" s="1"/>
  <c r="N9" i="35"/>
  <c r="N9" i="37" s="1"/>
  <c r="M8" i="35"/>
  <c r="M8" i="37" s="1"/>
  <c r="O11" i="35"/>
  <c r="O11" i="37" s="1"/>
  <c r="K9" i="35"/>
  <c r="K9" i="37" s="1"/>
  <c r="O10" i="35"/>
  <c r="O10" i="37" s="1"/>
  <c r="L11" i="35"/>
  <c r="L11" i="37" s="1"/>
  <c r="L8" i="35"/>
  <c r="L8" i="37" s="1"/>
  <c r="N11" i="35"/>
  <c r="N11" i="37" s="1"/>
  <c r="K10" i="35"/>
  <c r="K10" i="37" s="1"/>
  <c r="L9" i="35"/>
  <c r="L9" i="37" s="1"/>
  <c r="M11" i="35"/>
  <c r="M11" i="37" s="1"/>
  <c r="M9" i="35"/>
  <c r="M9" i="37" s="1"/>
  <c r="K8" i="35"/>
  <c r="K8" i="37" s="1"/>
  <c r="M10" i="35"/>
  <c r="M10" i="37" s="1"/>
  <c r="N10" i="35"/>
  <c r="N10" i="37" s="1"/>
  <c r="O7" i="35"/>
  <c r="O7" i="37" s="1"/>
  <c r="M7" i="35"/>
  <c r="M7" i="37" s="1"/>
  <c r="N8" i="35"/>
  <c r="N8" i="37" s="1"/>
  <c r="K11" i="35"/>
  <c r="K11" i="37" s="1"/>
  <c r="L7" i="35"/>
  <c r="L7" i="37" s="1"/>
  <c r="O9" i="35"/>
  <c r="O9" i="37" s="1"/>
  <c r="O8" i="35"/>
  <c r="O8" i="37" s="1"/>
  <c r="C13" i="33" l="1"/>
  <c r="C16" i="33"/>
  <c r="C12" i="33"/>
  <c r="B19" i="33"/>
  <c r="C14" i="33"/>
  <c r="C15" i="33"/>
  <c r="N7" i="36"/>
  <c r="M7" i="36" s="1"/>
  <c r="P7" i="36" s="1"/>
  <c r="D15" i="33"/>
  <c r="D14" i="33"/>
  <c r="D12" i="33"/>
  <c r="D13" i="33"/>
  <c r="D16" i="33" l="1"/>
  <c r="E16" i="33" l="1"/>
  <c r="E15" i="33"/>
  <c r="E14" i="33"/>
  <c r="E13" i="33"/>
  <c r="D19" i="33"/>
  <c r="E12" i="33"/>
</calcChain>
</file>

<file path=xl/sharedStrings.xml><?xml version="1.0" encoding="utf-8"?>
<sst xmlns="http://schemas.openxmlformats.org/spreadsheetml/2006/main" count="890" uniqueCount="332">
  <si>
    <t>No. DEL RIESGO</t>
  </si>
  <si>
    <t>RIESGO</t>
  </si>
  <si>
    <t>PROBABILIDAD</t>
  </si>
  <si>
    <t>Frecuencia</t>
  </si>
  <si>
    <t>IMPACTO</t>
  </si>
  <si>
    <t>Moderado</t>
  </si>
  <si>
    <t>Mayor</t>
  </si>
  <si>
    <t>Menor</t>
  </si>
  <si>
    <t>TIPO</t>
  </si>
  <si>
    <t>Probabilidad Residual</t>
  </si>
  <si>
    <t>Impacto Residual</t>
  </si>
  <si>
    <t>R1</t>
  </si>
  <si>
    <t>R2</t>
  </si>
  <si>
    <t>R3</t>
  </si>
  <si>
    <t>R4</t>
  </si>
  <si>
    <t>R5</t>
  </si>
  <si>
    <t>R6</t>
  </si>
  <si>
    <t>R7</t>
  </si>
  <si>
    <t>R8</t>
  </si>
  <si>
    <t>R9</t>
  </si>
  <si>
    <t>MAPA DE CALOR RIESGO INHERENTE</t>
  </si>
  <si>
    <t>MAPA DE CALOR RIESGO RESIDUAL</t>
  </si>
  <si>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</si>
  <si>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</si>
  <si>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t>Sumatoria de riesgos Extremos</t>
  </si>
  <si>
    <t>Sumatoria de riesgos altos</t>
  </si>
  <si>
    <t>Sumatoria de riesgos moderados</t>
  </si>
  <si>
    <t>Sumatoria de Riesgos bajos</t>
  </si>
  <si>
    <t>Total</t>
  </si>
  <si>
    <t>RIESGO INHERENTE DEL PROCESO</t>
  </si>
  <si>
    <t>RIESGO RESIDUAL DEL PROCESO</t>
  </si>
  <si>
    <t>R10</t>
  </si>
  <si>
    <t>R11</t>
  </si>
  <si>
    <t>R12</t>
  </si>
  <si>
    <t>R13</t>
  </si>
  <si>
    <t>R14</t>
  </si>
  <si>
    <t>R15</t>
  </si>
  <si>
    <t>R16</t>
  </si>
  <si>
    <t>R17</t>
  </si>
  <si>
    <t>R18</t>
  </si>
  <si>
    <t>R19</t>
  </si>
  <si>
    <t>R20</t>
  </si>
  <si>
    <t xml:space="preserve"> </t>
  </si>
  <si>
    <t>VALORACIÓN DEL CONTROL</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</si>
  <si>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</si>
  <si>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</si>
  <si>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Infraestructura</t>
  </si>
  <si>
    <t>DESCRIPCIÓN DEL RIESGO</t>
  </si>
  <si>
    <t>FACTOR DEL RIESGO</t>
  </si>
  <si>
    <t>Nivel</t>
  </si>
  <si>
    <t>Frecuencia de la Actividad</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</si>
  <si>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</si>
  <si>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</si>
  <si>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</si>
  <si>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</si>
  <si>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</si>
  <si>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</si>
  <si>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</si>
  <si>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</si>
  <si>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Muy Alta</t>
  </si>
  <si>
    <t>% Impacto</t>
  </si>
  <si>
    <t>Reputacional</t>
  </si>
  <si>
    <t>Leve</t>
  </si>
  <si>
    <t>El riesgo afecta la imagen de algún área de la organización.</t>
  </si>
  <si>
    <t>Entre 10 y 50 SMLMV</t>
  </si>
  <si>
    <t>El riesgo afecta la imagen de la entidad internamente, de conocimiento general nivel interno, de junta directiva y accionistas y/o de proveedores.</t>
  </si>
  <si>
    <t>Entre 50 y 100 SMLMV</t>
  </si>
  <si>
    <t>El riesgo afecta la imagen de la entidad con algunos usuarios de relevancia frente al logro de los objetivos.</t>
  </si>
  <si>
    <t>Entre 100 y 500 SMLMV</t>
  </si>
  <si>
    <t>El riesgo afecta la imagen de la entidad con efecto publicitario sostenido a nivel de sector administrativo, nivel departamental o municipal.</t>
  </si>
  <si>
    <t>Catastrófico</t>
  </si>
  <si>
    <t>Mayor a 500 SMLMV</t>
  </si>
  <si>
    <t>El riesgo afecta la imagen de la entidad a nivel nacional, con efecto publicitario sostenido a nivel país</t>
  </si>
  <si>
    <t>IMPACTO INHERENTE</t>
  </si>
  <si>
    <t>Talento_Humano</t>
  </si>
  <si>
    <t>¿QUÉ? 
IMPACTO</t>
  </si>
  <si>
    <t>La actividad que conlleva el riesgo se ejecuta mínimo 500 veces al año y máximo 5.000 veces por año</t>
  </si>
  <si>
    <t>La actividad que conlleva el riesgo se ejecuta más de 5.000 veces por año</t>
  </si>
  <si>
    <t>Afectación_Económica</t>
  </si>
  <si>
    <t>PROBABILIDAD INHERENTE</t>
  </si>
  <si>
    <t>Menor a 10 SMLMV</t>
  </si>
  <si>
    <t>Extremo</t>
  </si>
  <si>
    <t>Alto</t>
  </si>
  <si>
    <t>Bajo</t>
  </si>
  <si>
    <t>Impacto</t>
  </si>
  <si>
    <t>NIVELES DE RIESGO</t>
  </si>
  <si>
    <t>CALIFICACIÓN RIESGO INHERENTE</t>
  </si>
  <si>
    <t>Tipo de control</t>
  </si>
  <si>
    <t>Peso del Control</t>
  </si>
  <si>
    <t>Implementación</t>
  </si>
  <si>
    <t>Peso de la implementación</t>
  </si>
  <si>
    <t>Automático</t>
  </si>
  <si>
    <t>Manual</t>
  </si>
  <si>
    <t>Atributos Informativos</t>
  </si>
  <si>
    <t>Documentación</t>
  </si>
  <si>
    <t>Documentado</t>
  </si>
  <si>
    <t>Sin Documentar</t>
  </si>
  <si>
    <t>Continua</t>
  </si>
  <si>
    <t>Aleatoria</t>
  </si>
  <si>
    <t>Evidencia</t>
  </si>
  <si>
    <t>Con Registro</t>
  </si>
  <si>
    <t>Sin Registro</t>
  </si>
  <si>
    <t>Eficiencia</t>
  </si>
  <si>
    <t>Preventivo</t>
  </si>
  <si>
    <t>Detectivo</t>
  </si>
  <si>
    <t>Correctivo</t>
  </si>
  <si>
    <t>Informativos</t>
  </si>
  <si>
    <t>Atributos del control</t>
  </si>
  <si>
    <t>Al</t>
  </si>
  <si>
    <t>No. Control</t>
  </si>
  <si>
    <t>Valor Total del Control</t>
  </si>
  <si>
    <t>Afectación o Desplazamiento en la Matriz</t>
  </si>
  <si>
    <t>% Probabilidad Riesgo Inherente</t>
  </si>
  <si>
    <t>% Impacto Riesgo Inherente</t>
  </si>
  <si>
    <t>Probabilidad residual</t>
  </si>
  <si>
    <t>CALIFICACIÓN RIESGO RESIDUAL</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</si>
  <si>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</si>
  <si>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 Probabilidad Residual</t>
  </si>
  <si>
    <t>% Impacto Residual</t>
  </si>
  <si>
    <t>% Probabilidad Inherente</t>
  </si>
  <si>
    <t>% Impacto Inherente</t>
  </si>
  <si>
    <t>SEVERIDAD (NIVEL DE RIESGO)</t>
  </si>
  <si>
    <t>Tratamiento</t>
  </si>
  <si>
    <t>Reducir</t>
  </si>
  <si>
    <t>Mitigar</t>
  </si>
  <si>
    <t>Transferir</t>
  </si>
  <si>
    <t>Aceptar</t>
  </si>
  <si>
    <t>Evitar</t>
  </si>
  <si>
    <t>Plan de Acción</t>
  </si>
  <si>
    <t>Estado</t>
  </si>
  <si>
    <t>NO REQUIERE CLAVE PARA DESBLOQUEAR LAS HOJAS</t>
  </si>
  <si>
    <t>Procesos</t>
  </si>
  <si>
    <t>Tecnologías</t>
  </si>
  <si>
    <r>
      <t>¿PORQUÉ?
CAUSA RAÍZ
(</t>
    </r>
    <r>
      <rPr>
        <sz val="11"/>
        <rFont val="Arial"/>
        <family val="2"/>
      </rPr>
      <t xml:space="preserve">Iniciar con 
</t>
    </r>
    <r>
      <rPr>
        <b/>
        <sz val="11"/>
        <rFont val="Arial"/>
        <family val="2"/>
      </rPr>
      <t>debido a)</t>
    </r>
  </si>
  <si>
    <r>
      <t>¿CÓMO?
CAUSA INMEDIATA 
(</t>
    </r>
    <r>
      <rPr>
        <sz val="11"/>
        <rFont val="Arial"/>
        <family val="2"/>
      </rPr>
      <t xml:space="preserve">Iniciar con la palabra 
</t>
    </r>
    <r>
      <rPr>
        <b/>
        <sz val="11"/>
        <rFont val="Arial"/>
        <family val="2"/>
      </rPr>
      <t>por)</t>
    </r>
  </si>
  <si>
    <t>Posibilidad de pérdida Económica</t>
  </si>
  <si>
    <t>Posibilidad de pérdida Reputacional</t>
  </si>
  <si>
    <t>Posibilidad de pérdida Económica y Reputacional</t>
  </si>
  <si>
    <t>Evento_Externo</t>
  </si>
  <si>
    <t>N/A</t>
  </si>
  <si>
    <t>Sin Iniciar</t>
  </si>
  <si>
    <t>Cerrado</t>
  </si>
  <si>
    <t>En proceso</t>
  </si>
  <si>
    <t>Seguimiento 1 (Fecha y avance)</t>
  </si>
  <si>
    <t>Seguimiento 2 (Fecha y avance)</t>
  </si>
  <si>
    <t>Seguimientos por parte del Líder del Proceso</t>
  </si>
  <si>
    <t>Seguimiento 3 ... (Fecha y avance)</t>
  </si>
  <si>
    <t>Fecha de Inicio</t>
  </si>
  <si>
    <t>Fecha de Finalización</t>
  </si>
  <si>
    <t>Verificación por parte de segunda línea de defensa o quien haga sus veces 
(Fecha y Descripción)</t>
  </si>
  <si>
    <t>Verificación por parte de la Oficina de Control Interno o quien haga sus veces 
(Fecha y Descripción)</t>
  </si>
  <si>
    <t>¿QUÉ? IMPACTO</t>
  </si>
  <si>
    <t>PROCESO:</t>
  </si>
  <si>
    <t>A_Ejecución_y_Administración_de_procesos</t>
  </si>
  <si>
    <t>B_Fraude_Externo</t>
  </si>
  <si>
    <t>C_Fraude_Interno</t>
  </si>
  <si>
    <t>D_Fallas_Tecnológicas</t>
  </si>
  <si>
    <t>E_Relaciones_Laborales</t>
  </si>
  <si>
    <t>F_Usuarios_Productos_y_Prácticas_Organizacionales</t>
  </si>
  <si>
    <t>G_Daños_Activos_Físicos</t>
  </si>
  <si>
    <t>RESULTADO FUENTE GENERADORA DEL EVENTO</t>
  </si>
  <si>
    <t>SELECCIONE FUENTE GENERADORA DEL EVENTO PARA TIPO E,F,G</t>
  </si>
  <si>
    <t>VALIDACIÓN FUENTE GENERADORA DEL EVENTO PARA TIPO A,B,C,D</t>
  </si>
  <si>
    <t>Máximo</t>
  </si>
  <si>
    <t>Mínimo</t>
  </si>
  <si>
    <t>Afectación Económica</t>
  </si>
  <si>
    <t>Nivel de Impacto</t>
  </si>
  <si>
    <t>Porcentaje de Impacto</t>
  </si>
  <si>
    <t>Descripción del Control</t>
  </si>
  <si>
    <t>Acción
(Inicia con un verbo)</t>
  </si>
  <si>
    <t>Complemento (Periodicidad - Observaciones o Desviaciones)</t>
  </si>
  <si>
    <t>¿Requiere Plan de Acción?</t>
  </si>
  <si>
    <t>Requiere Plan de Acción</t>
  </si>
  <si>
    <t>No requiere Plan de Acción</t>
  </si>
  <si>
    <t>Responsable 
(Cargo)</t>
  </si>
  <si>
    <t>Descripción de la Acción, basado en el análisis de causas</t>
  </si>
  <si>
    <t>Matriz Mapa de Riesgos</t>
  </si>
  <si>
    <t>Orientaciones Generales</t>
  </si>
  <si>
    <t>Columna</t>
  </si>
  <si>
    <t>Descripción - Lineamientos para el diligenciamiento</t>
  </si>
  <si>
    <t>Proceso</t>
  </si>
  <si>
    <t>Diligencie el nombre del proceso al cual se le identificarán y valorarán los riesgos.</t>
  </si>
  <si>
    <t>Diligencie el objetivo del proceso.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</si>
  <si>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</si>
  <si>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</si>
  <si>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</si>
  <si>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</si>
  <si>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</si>
  <si>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 Probabilidad</t>
  </si>
  <si>
    <t>Riesgo</t>
  </si>
  <si>
    <t>No. Riesgo</t>
  </si>
  <si>
    <t>Nivel Probabilidad</t>
  </si>
  <si>
    <t>Resultado</t>
  </si>
  <si>
    <t>No. veces que realiza la actividad al año</t>
  </si>
  <si>
    <t xml:space="preserve">Peso del Control + Peso de la implementación </t>
  </si>
  <si>
    <t>% Probabilidad Riesgo Inherente-(% Probabilidad Riesgo Inherente*Valor Total del Control)</t>
  </si>
  <si>
    <t>% Impacto Riesgo Inherente-(% Impacto Riesgo Inherente*Valor Total del Control)</t>
  </si>
  <si>
    <t>Afecta</t>
  </si>
  <si>
    <t>Severidad 
(Nivel de Riesgo)</t>
  </si>
  <si>
    <t>Elaboración o Actualización:</t>
  </si>
  <si>
    <t>El archivo contiene las siguientes hojas:</t>
  </si>
  <si>
    <t>El formato de fecha es: DD/MM/AAAA</t>
  </si>
  <si>
    <r>
      <t>1 INSTRUCTIVO:</t>
    </r>
    <r>
      <rPr>
        <sz val="11"/>
        <rFont val="Arial Narrow"/>
        <family val="2"/>
      </rPr>
      <t xml:space="preserve"> Identifica el contenido del archivo y su funcionalidad</t>
    </r>
  </si>
  <si>
    <t>Las hojas se encuentran protegidas para evidar dañar las formulas, para desprotegerlas no se requiere contraseña</t>
  </si>
  <si>
    <t>Se debe ingresar información solo en las celdas identificadas con color NARANJA CLARO, las demás contienen formulas de autollenado</t>
  </si>
  <si>
    <r>
      <t>2 CONTEXTO E IDENTIFICACIÓN:</t>
    </r>
    <r>
      <rPr>
        <sz val="11"/>
        <rFont val="Arial Narrow"/>
        <family val="2"/>
      </rPr>
      <t xml:space="preserve"> Se establece el Número, Descripción y Factor del riesgo</t>
    </r>
  </si>
  <si>
    <r>
      <t>5 VALORACIÓN DEL CONTROL:</t>
    </r>
    <r>
      <rPr>
        <sz val="11"/>
        <rFont val="Arial Narrow"/>
        <family val="2"/>
      </rPr>
      <t xml:space="preserve"> Se realiza la descripción y atributos del control, calcula automáticamente el Valor Total del Control, Probabilidad residual e Impacto Residual</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</si>
  <si>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</si>
  <si>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</si>
  <si>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r>
      <t>6 MAPA CALOR RESIDUAL:</t>
    </r>
    <r>
      <rPr>
        <sz val="11"/>
        <rFont val="Arial Narrow"/>
        <family val="2"/>
      </rPr>
      <t xml:space="preserve"> Representación gráfica de la ubicación de cada riesgo residual en el mapa de calor (En esta hoja no se ingresan datos)</t>
    </r>
  </si>
  <si>
    <r>
      <t>4 MAPA CALOR INHERENTE:</t>
    </r>
    <r>
      <rPr>
        <sz val="11"/>
        <rFont val="Arial Narrow"/>
        <family val="2"/>
      </rPr>
      <t xml:space="preserve"> Representación gráfica de la ubicación de cada riesgo inherente en el mapa de calor (En esta hoja no se ingresan datos)</t>
    </r>
  </si>
  <si>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</si>
  <si>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</si>
  <si>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</si>
  <si>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Objetivo del Proceso</t>
  </si>
  <si>
    <t>No. de Riesgo
(Mismo consecutivo para toda la entidad)</t>
  </si>
  <si>
    <t>No. de Riesgo</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</si>
  <si>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</si>
  <si>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</si>
  <si>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</si>
  <si>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</si>
  <si>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</si>
  <si>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</si>
  <si>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</si>
  <si>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</si>
  <si>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</si>
  <si>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Se rellena automáticamente según lo seleccinado de FACTOR DEL RIESGO</t>
  </si>
  <si>
    <t>Analice las consecuencias que puede ocasionar a la organización la materialización del riesgo, Seleccione de la lista desplegable entre: 
Posibilidad de pérdida Económica
Posibilidad de pérdida Reputacional
Posibilidad de pérdida Económica y Reputacional</t>
  </si>
  <si>
    <t>Fecha en la que realiza el diligenciamiento o actualización del mapa de riesgos, formato (DD/MM/AAAA)</t>
  </si>
  <si>
    <t>Vigencia del Al:</t>
  </si>
  <si>
    <t>Vigencia que tiene el mapa de riesgos fecha inicio fecha final, formato (DD/MM/AAAA)</t>
  </si>
  <si>
    <t xml:space="preserve">3 PROBABIL E IMPACTO INHERENTE: </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</si>
  <si>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</si>
  <si>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Resultado / Porcentaje de Impacto / Nivel de Impacto</t>
  </si>
  <si>
    <t>Se calcula automáticamente según la información de afectación económica y reputacional</t>
  </si>
  <si>
    <t>Debe seleccionar de lista desplegable entre:
Preventivo
Detectivo
Correctivo</t>
  </si>
  <si>
    <t>Se calcula automáticamente según lo seleccionado en Implementación
Manual
Automático</t>
  </si>
  <si>
    <t>Se calcula automáticamente según lo seleccionado en Tipo de Control
Preventivo: 25 %
Detectivo: 15 %
Correctivo: 10 %</t>
  </si>
  <si>
    <t>Debe seleccionar de lista desplegable entre:
Automático: 25 %
Manual: 15 %</t>
  </si>
  <si>
    <t>Se calcula automáticamente:
Peso del Control + Peso de la implementación</t>
  </si>
  <si>
    <t>Se calcula automáticamente:
% Probabilidad Riesgo Inherente-(% Probabilidad Riesgo Inherente*Valor Total del Control)</t>
  </si>
  <si>
    <t>Debe seleccionar de listas desplegables
Documentación: Documentado - Sin Documentar
Frecuencia: Continua - Aleatoria
Evidencia: Con registro - Sin registro</t>
  </si>
  <si>
    <t>Se calcula automáticamente según CALIFICACIÓN RIESGO RESIDUAL / PROBABILIDAD E IMPACTO</t>
  </si>
  <si>
    <t>Se calcula automáticamente según SEVERIDAD (NIVEL DE RIESGO):
Extremo, Alto, Moderado: Reducir, mitigar, Transferir, Evitar
Bajo: Aceptar</t>
  </si>
  <si>
    <t>Se calcula automáticamente según Tratamiento
Reducir, mitigar, Transferir, Evitar: Requiere plan de acción
Aceptar: No requiere plan de acción</t>
  </si>
  <si>
    <t xml:space="preserve">Plan de Acción
Descripción de la Acción, basado en el análisis de causas
Responsable (Cargo)
Fecha de Inicio
Fecha de Finalización
</t>
  </si>
  <si>
    <t>Utilice la lista de despligue que se encuentra parametrizada, le aparecerán las opciones:
Sin Iniciar, En proceso, Cerrado,
la selección en este caso dependerá de las acciones del plan que se hayan establecido en cada caso.</t>
  </si>
  <si>
    <t>Realizar descripción de los seguimientos por parte del proceso</t>
  </si>
  <si>
    <t>Verificación por parte de segunda línea de defensa o quien haga sus veces (Fecha y Descripción)</t>
  </si>
  <si>
    <t>Realizar descripción de las verificaciones de la segunda línea de defensa</t>
  </si>
  <si>
    <t>Verificación por parte de la Oficina de Control Interno o quien haga sus veces (Fecha y Descripción)</t>
  </si>
  <si>
    <t>Realizar descripción de las verificaciones que realiza Control Interno o quien haga sus veces.</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</si>
  <si>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</si>
  <si>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</si>
  <si>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Lista de datos de la matriz:</t>
  </si>
  <si>
    <t>Hoja</t>
  </si>
  <si>
    <t>%</t>
  </si>
  <si>
    <t>Selecciona de la lista desplegable el rango de afectación económica y la matriz calcula:
%
Nivel</t>
  </si>
  <si>
    <t>Selecciona de la lista desplegable el rango de afectación reputacional y la matriz calcula:
%
Nivel</t>
  </si>
  <si>
    <t>Posibilidad de pérdida Reputacional y Económica</t>
  </si>
  <si>
    <t>Descripción del control</t>
  </si>
  <si>
    <t>Probabilidad residual Final</t>
  </si>
  <si>
    <t>Impacto Residual Final</t>
  </si>
  <si>
    <t>NIVEL</t>
  </si>
  <si>
    <t>% MIN</t>
  </si>
  <si>
    <t>% MAX</t>
  </si>
  <si>
    <t>Responsable
(Cargo y/o Aplicativo)</t>
  </si>
  <si>
    <t>Archivo creado por:</t>
  </si>
  <si>
    <t>Gobernación del Meta - 
Secretaría Administrativa - 
Gerencia de Desarrollo Organizacional</t>
  </si>
  <si>
    <t>Definición del Tratamiento</t>
  </si>
  <si>
    <t>Reducir_Mitigar</t>
  </si>
  <si>
    <t>Redicir_Transferir</t>
  </si>
  <si>
    <t>Reducir_mitigar_Transferir_Evitar</t>
  </si>
  <si>
    <t>Esta hoja se utiliza para realizar cálculos en las demás, en ella no se ingresan datos</t>
  </si>
  <si>
    <t xml:space="preserve">Determine el tratamiento a seguir 
</t>
  </si>
  <si>
    <t>PLANEACIÓN ESTRATÉGICA</t>
  </si>
  <si>
    <t>de manera mensual</t>
  </si>
  <si>
    <t>de manera semestral</t>
  </si>
  <si>
    <t>cuando se requiera elaborar un proyecto</t>
  </si>
  <si>
    <t>de manera trimestral</t>
  </si>
  <si>
    <t>por falta de articulación del plan de desarrollo institucional con los planes de desarrollo de los entes territoriales</t>
  </si>
  <si>
    <t>debido a el desconocimiento o no inclusión de sus lineamientos en los procesos de planificación institucional.</t>
  </si>
  <si>
    <t>por incumplimiento de las metas del plan de desarrollo institucional</t>
  </si>
  <si>
    <t>debido a la ausencia de alertas generadas a partir del seguimiento al cumplimiento de las metas, la falta de articulación entre las dependencias reponsables y la insuficiencia de recursos económicos asigandos.</t>
  </si>
  <si>
    <t>Por la formulación de proyectos sin calidad técnica que conlleven suspensiones en su ejecución</t>
  </si>
  <si>
    <t>debido a el incumplimiento de la norma técnica vigente exigida para estudios y diseños de proyectos establecida por el Ministerio de Vivienda, Ciudad y Territorio.</t>
  </si>
  <si>
    <t>por incumplimiento de las actividades de los planes institucionales</t>
  </si>
  <si>
    <t>debido a la falta de seguimiento oportuno y sistemático a la ejecución de las actividades programadas.</t>
  </si>
  <si>
    <t>por incumplimiento de las actividades de los planes y programas ambientales</t>
  </si>
  <si>
    <t>por incumplimiento de las metas establecidas en el estudio tarifario</t>
  </si>
  <si>
    <t>debido a la falta de elaboración e implementación de documentos de planificación, control y acciones de mejora e insuficiencia en la asignación de recursos económicos.</t>
  </si>
  <si>
    <t>por la formulación de programas y planes ambientales que no se alinean con la normativa técnica ambiental</t>
  </si>
  <si>
    <t>debido a el desconocimiento de la legislación ambiental vigente, la insuficiencia de recursos económicos y la falta de una planificación adecuada.</t>
  </si>
  <si>
    <t>por cargue extemporáneo de información al SUI requerido por la Superintendencia de Servicios Públicos Domiciliarios</t>
  </si>
  <si>
    <t>debido a el desconocimiento de la normativa vigente, la falta de articulación entre las dependencias responsables del reporte y la ausencia de mecanismos de validación de la información.</t>
  </si>
  <si>
    <t>debido a la falta de seguimiento a los cronogramas de reporte, demoras en la entrega de información por parte de los responsables del proyecto y ausencia de controles internos de verificación.</t>
  </si>
  <si>
    <t xml:space="preserve">El jefe de planeación es el encargado de </t>
  </si>
  <si>
    <t>cuando se requiera</t>
  </si>
  <si>
    <t xml:space="preserve">incorporar y asegurar durante el proceso de elaboración del plan de desarrollo institucional los lineamientos y la articulación con los planes de desarrollo de los Entes Territoriales </t>
  </si>
  <si>
    <t>de manera cuatrienal</t>
  </si>
  <si>
    <t>realizar los procesos de elaboración de proyectos y estudios previos, asegurando que cumplan con los requisitos establecidos en la normativa técnica nacional y con la lista de chequeo definida por la entidad. Incluyendo una revisión rigurosa de los documentos técnicos y la capacitación de los responsables para garantizar la calidad y pertinencia de los proyectos, minimizando errores y alineándolos con los estándares establecidos</t>
  </si>
  <si>
    <t>el jefe de planeación es el encargado de</t>
  </si>
  <si>
    <t>aplicar la normatividad para los planes ambientales y desarrollar programas de producción de energías alternativas con su respectiva asignación de recursos</t>
  </si>
  <si>
    <t>El profesional universitario de planeación es el encargado de</t>
  </si>
  <si>
    <t>verificar y cumplir con los planes que son del área de planeación, su control y sus respectivas acciones de mejora</t>
  </si>
  <si>
    <t>de manera anual</t>
  </si>
  <si>
    <t>realizar y establecer las metas del estudio tarifario de la entidad</t>
  </si>
  <si>
    <t xml:space="preserve"> hacer el seguimiento adecuado de cada meta asignada en el estudio tarifario para su cumplimiento</t>
  </si>
  <si>
    <t xml:space="preserve">solicitar la asignación de los recursos necesarios para la ejecución de las actividades y de implementar alertas tempranas para identificar posibles incumplimientos a tiempo </t>
  </si>
  <si>
    <t>cumplir con la norma y la falta de articulación entre los autodiagnósticos y los planes institucionales mediante sesiones de capacitación y orientación para los responsables de las áreas</t>
  </si>
  <si>
    <t>realizar seguimientos rigurosos y oportunos en las actividades planificadas en cada uno de los planes, con el fin de asegurar su cumplimiento y alineación con las normativas y objetivos estratégicos de la entidad</t>
  </si>
  <si>
    <t>El profesional de apoyo en planes de acción</t>
  </si>
  <si>
    <t xml:space="preserve">realizar seguimiento a las actividades establecidas por los planes de acción de los procesos de la entidad </t>
  </si>
  <si>
    <t>identificar mediante la articulación de los lideres de los procesos, las actividades para dar cumplimiento a los planes de acción alineados en el plan de desarrollo institucional</t>
  </si>
  <si>
    <t>realizar la sistematización de la información para mejorar la gestión y el flujo de datos entre las dependencias, mediante una articulación entre los lideres de las áreas involucradas</t>
  </si>
  <si>
    <t>capacitar a los lideres o personal encargado de las áreas involucradas en el proceso de cargue de la información SUI</t>
  </si>
  <si>
    <t>hacer seguimiento al cargue de los indicadores SUI de las áreas involucradas</t>
  </si>
  <si>
    <t>hacer el cargue de la información dependiendo de los avances o ejecución sobre los contratos de los proyectos activos de GESPROY y SIGEVAS</t>
  </si>
  <si>
    <t>realizar y enviar los informes de los avances realizados en los proyectos activos de GESPROY</t>
  </si>
  <si>
    <t>el profesional de apoyo de planeación es el encargado de</t>
  </si>
  <si>
    <t>realizar el seguimiento a las actividades programadas para cada vigencia, asegurando que se cumplan de acuerdo con los plazos establecidos</t>
  </si>
  <si>
    <t>El jefe de planeación es el encargado de</t>
  </si>
  <si>
    <t>Durante el período evaluado se verificó que las actividades de formulación y seguimiento del Plan de Desarrollo Institucional se desarrollaron de manera articulada con los instrumentos de planificación nacional, departamental</t>
  </si>
  <si>
    <t>Se realizaron seguimientos periódicos al cumplimiento de las metas institucionales mediante la revisión de los planes de institucionales y cronogramas, generando alertas a las dependencias responsables cuando fue necesario.</t>
  </si>
  <si>
    <t>Se efectuó la revisión técnica de los proyectos formulados mediante PDA, verificando el cumplimiento de la normativa y lineamientos del Ministerio de Vivienda, Ciudad y Territorio.</t>
  </si>
  <si>
    <t>Se realizó seguimiento periódico al cumplimiento de las actividades de los planes institucionales mediante revisiones de avance con las dependencias responsables, identificando oportunamente posibles desviaciones, Se requiere plan de accion para las actividades que no se cumplieron pero que se acordó un plazo maximo de cumplimiento.</t>
  </si>
  <si>
    <t>Se efectuó seguimiento a la ejecución de las actividades contempladas en los planes y programas ambientales, verificando su cumplimiento conforme a la programación establecida. No se evidenciaron incumplimientos que afectaran el desarrollo de los programas ambientales, por lo cual el riesgo no se materializó y continúan las acciones de seguimiento.</t>
  </si>
  <si>
    <t>Durante el período no se evidenciaron desviaciones que afectaran el cumplimiento de las metas establecidas.</t>
  </si>
  <si>
    <t>Se verificó que la formulación de los programas y planes ambientales se realizó conforme a la normativa ambiental vigente y a los lineamientos técnicos aplicables. No se presentaron observaciones por incumplimiento normativo ni se materializó el riesgo.</t>
  </si>
  <si>
    <t>Se realizó seguimiento a los cronogramas de reporte de información al Sistema Único de Información – SUI, verificando la oportunidad y consistencia de los datos suministrados por las dependencias responsables.</t>
  </si>
  <si>
    <t>Se efectuó seguimiento al reporte de información de los proyectos financiados con recursos del Gobierno Nacional en las plataformas GESPROY y SIGEVAS, verificando el cumplimiento de los cronogramas y la consistencia de la información registrada. Durante el período no se evidenciaron reportes extemporáneos o incompletos, por lo que el riesgo no se materializó</t>
  </si>
  <si>
    <t>por registro extemporáneo o incompleto del avance de los proyectos financiados con recursos del Gobierno Nacional en las plataformas PIIB y SIGEVAS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</si>
</sst>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Tahoma"/>
      <family val="2"/>
    </font>
    <font>
      <sz val="11"/>
      <name val="Arial"/>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
      <sz val="11"/>
      <color rgb="FFFF0000"/>
      <name val="Arial"/>
      <family val="2"/>
    </font>
    <font>
      <sz val="11"/>
      <color rgb="FFFF0000"/>
      <name val="Tahoma"/>
      <family val="2"/>
    </font>
    <font>
      <sz val="10"/>
      <color theme="1"/>
      <name val="Calibri"/>
      <family val="2"/>
      <scheme val="minor"/>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theme="9" tint="0.39997558519241921"/>
        <bgColor indexed="64"/>
      </patternFill>
    </fill>
    <fill>
      <patternFill patternType="solid">
        <fgColor rgb="FF00B0F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2" fillId="0" borderId="0"/>
    <xf numFmtId="0" fontId="1" fillId="0" borderId="0"/>
    <xf numFmtId="0" fontId="2" fillId="0" borderId="0"/>
    <xf numFmtId="0" fontId="42" fillId="0" borderId="0"/>
  </cellStyleXfs>
  <cellXfs count="498">
    <xf numFmtId="0" fontId="0" fillId="0" borderId="0" xfId="0"/>
    <xf numFmtId="0" fontId="11" fillId="4" borderId="1" xfId="0" applyFont="1" applyFill="1" applyBorder="1" applyAlignment="1" applyProtection="1">
      <alignment horizontal="center" vertical="center" wrapText="1"/>
      <protection locked="0"/>
    </xf>
    <xf numFmtId="0" fontId="6" fillId="4"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center" wrapText="1"/>
      <protection locked="0"/>
    </xf>
    <xf numFmtId="9" fontId="11" fillId="4" borderId="1" xfId="0" applyNumberFormat="1"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wrapText="1"/>
      <protection locked="0"/>
    </xf>
    <xf numFmtId="9" fontId="11" fillId="4" borderId="6" xfId="0" applyNumberFormat="1" applyFont="1" applyFill="1" applyBorder="1" applyAlignment="1" applyProtection="1">
      <alignment horizontal="center" vertical="center" wrapText="1"/>
      <protection locked="0"/>
    </xf>
    <xf numFmtId="0" fontId="11" fillId="4" borderId="28" xfId="0" applyFont="1" applyFill="1" applyBorder="1" applyAlignment="1" applyProtection="1">
      <alignment horizontal="center" vertical="center" wrapText="1"/>
      <protection locked="0"/>
    </xf>
    <xf numFmtId="9" fontId="11" fillId="4" borderId="28" xfId="0" applyNumberFormat="1" applyFont="1" applyFill="1" applyBorder="1" applyAlignment="1" applyProtection="1">
      <alignment horizontal="center"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6" fillId="0" borderId="0" xfId="0" applyFont="1" applyAlignment="1">
      <alignment horizontal="left" vertical="center" wrapText="1"/>
    </xf>
    <xf numFmtId="0" fontId="16" fillId="0" borderId="0" xfId="2" applyFont="1" applyAlignment="1">
      <alignment horizontal="center"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4" fillId="0" borderId="1" xfId="2" applyFont="1" applyBorder="1" applyAlignment="1">
      <alignment vertical="center" wrapText="1"/>
    </xf>
    <xf numFmtId="9" fontId="2" fillId="0" borderId="0" xfId="0" applyNumberFormat="1" applyFont="1" applyAlignment="1">
      <alignment horizontal="left" vertical="center" wrapText="1"/>
    </xf>
    <xf numFmtId="9" fontId="4" fillId="0" borderId="0" xfId="2" applyNumberFormat="1" applyFont="1" applyAlignment="1">
      <alignment vertical="center" wrapText="1"/>
    </xf>
    <xf numFmtId="0" fontId="7" fillId="0" borderId="0" xfId="2" applyFont="1" applyAlignment="1">
      <alignment horizontal="center" vertical="center"/>
    </xf>
    <xf numFmtId="0" fontId="15" fillId="0" borderId="0" xfId="0" applyFont="1" applyAlignment="1">
      <alignment vertical="center" wrapText="1"/>
    </xf>
    <xf numFmtId="0" fontId="5" fillId="0" borderId="0" xfId="2" applyFont="1" applyAlignment="1">
      <alignment vertical="center" wrapText="1"/>
    </xf>
    <xf numFmtId="0" fontId="5" fillId="0" borderId="1" xfId="2" applyFont="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21" fillId="7" borderId="3" xfId="0" applyFont="1" applyFill="1" applyBorder="1" applyAlignment="1">
      <alignment horizontal="center" vertical="center" wrapText="1"/>
    </xf>
    <xf numFmtId="0" fontId="21" fillId="0" borderId="1" xfId="0" applyFont="1" applyBorder="1" applyAlignment="1">
      <alignment vertical="center" wrapText="1"/>
    </xf>
    <xf numFmtId="9" fontId="21" fillId="0" borderId="26" xfId="0" applyNumberFormat="1" applyFont="1" applyBorder="1" applyAlignment="1">
      <alignment horizontal="center" vertical="center" wrapText="1"/>
    </xf>
    <xf numFmtId="9" fontId="21" fillId="0" borderId="1" xfId="0" applyNumberFormat="1" applyFont="1" applyBorder="1" applyAlignment="1">
      <alignment horizontal="center" vertical="center" wrapText="1"/>
    </xf>
    <xf numFmtId="0" fontId="21" fillId="0" borderId="33" xfId="0" applyFont="1" applyBorder="1" applyAlignment="1">
      <alignment vertical="center" wrapText="1"/>
    </xf>
    <xf numFmtId="0" fontId="21" fillId="6" borderId="3" xfId="0" applyFont="1" applyFill="1" applyBorder="1" applyAlignment="1">
      <alignment horizontal="center" vertical="center" wrapText="1"/>
    </xf>
    <xf numFmtId="0" fontId="21" fillId="0" borderId="1" xfId="0" applyFont="1" applyBorder="1" applyAlignment="1">
      <alignment horizontal="justify" vertical="center" wrapText="1"/>
    </xf>
    <xf numFmtId="0" fontId="21" fillId="0" borderId="26" xfId="0" applyFont="1" applyBorder="1" applyAlignment="1">
      <alignment vertical="center" wrapText="1"/>
    </xf>
    <xf numFmtId="0" fontId="21" fillId="3"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4" fillId="0" borderId="27" xfId="2" applyFont="1" applyBorder="1" applyAlignment="1">
      <alignment vertical="center" wrapText="1"/>
    </xf>
    <xf numFmtId="0" fontId="4" fillId="0" borderId="28" xfId="2" applyFont="1" applyBorder="1" applyAlignment="1">
      <alignment vertical="center" wrapText="1"/>
    </xf>
    <xf numFmtId="0" fontId="4" fillId="0" borderId="29" xfId="2" applyFont="1" applyBorder="1" applyAlignment="1">
      <alignment vertical="center" wrapText="1"/>
    </xf>
    <xf numFmtId="0" fontId="6" fillId="0" borderId="27" xfId="2" applyFont="1" applyBorder="1" applyAlignment="1">
      <alignment horizontal="center" vertical="center" wrapText="1"/>
    </xf>
    <xf numFmtId="9" fontId="0" fillId="0" borderId="35" xfId="0" applyNumberFormat="1" applyBorder="1" applyAlignment="1">
      <alignment horizontal="center" vertical="center" wrapText="1"/>
    </xf>
    <xf numFmtId="0" fontId="4" fillId="0" borderId="0" xfId="2" applyFont="1" applyAlignment="1">
      <alignment horizontal="center" vertical="center" wrapText="1"/>
    </xf>
    <xf numFmtId="0" fontId="10" fillId="2" borderId="0" xfId="2" applyFont="1" applyFill="1" applyAlignment="1">
      <alignment horizontal="center" vertical="center" wrapText="1"/>
    </xf>
    <xf numFmtId="0" fontId="15" fillId="0" borderId="0" xfId="0" applyFont="1" applyAlignment="1">
      <alignment horizontal="left" vertical="center" wrapText="1"/>
    </xf>
    <xf numFmtId="0" fontId="11" fillId="0" borderId="0" xfId="2" applyFont="1" applyAlignment="1">
      <alignment horizontal="center" vertical="center" wrapText="1"/>
    </xf>
    <xf numFmtId="0" fontId="7" fillId="0" borderId="0" xfId="2" applyFont="1" applyAlignment="1">
      <alignment vertical="center"/>
    </xf>
    <xf numFmtId="0" fontId="10" fillId="2" borderId="0" xfId="2" applyFont="1" applyFill="1" applyAlignment="1">
      <alignment vertical="center" wrapText="1"/>
    </xf>
    <xf numFmtId="9" fontId="10" fillId="2" borderId="0" xfId="2" applyNumberFormat="1" applyFont="1" applyFill="1" applyAlignment="1">
      <alignment vertical="center" wrapText="1"/>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6"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8" xfId="0"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11" fillId="0" borderId="6"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28" xfId="2" applyFont="1" applyBorder="1" applyAlignment="1">
      <alignment horizontal="center" vertical="center" wrapText="1"/>
    </xf>
    <xf numFmtId="0" fontId="4" fillId="4"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6" fillId="5" borderId="0" xfId="2" applyFont="1" applyFill="1" applyAlignment="1">
      <alignment vertical="center" wrapText="1"/>
    </xf>
    <xf numFmtId="0" fontId="2" fillId="2" borderId="0" xfId="2" applyFill="1"/>
    <xf numFmtId="0" fontId="2" fillId="2" borderId="0" xfId="2" applyFill="1" applyAlignment="1">
      <alignment horizontal="center" vertical="center"/>
    </xf>
    <xf numFmtId="0" fontId="15" fillId="0" borderId="0" xfId="2" applyFont="1" applyAlignment="1">
      <alignment horizontal="center" vertical="center"/>
    </xf>
    <xf numFmtId="0" fontId="15" fillId="0" borderId="0" xfId="2" applyFont="1" applyAlignment="1">
      <alignment vertical="center"/>
    </xf>
    <xf numFmtId="0" fontId="2" fillId="2" borderId="0" xfId="2" applyFill="1" applyAlignment="1">
      <alignment horizontal="center"/>
    </xf>
    <xf numFmtId="0" fontId="2" fillId="2" borderId="18" xfId="2" applyFill="1" applyBorder="1"/>
    <xf numFmtId="0" fontId="2" fillId="2" borderId="17" xfId="2" applyFill="1" applyBorder="1"/>
    <xf numFmtId="0" fontId="15"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5" fillId="0" borderId="0" xfId="2" applyFont="1" applyAlignment="1">
      <alignment vertical="center" wrapText="1"/>
    </xf>
    <xf numFmtId="0" fontId="2" fillId="0" borderId="0" xfId="2" applyAlignment="1">
      <alignment horizontal="center" vertical="center" wrapText="1"/>
    </xf>
    <xf numFmtId="0" fontId="15" fillId="0" borderId="1" xfId="2" applyFont="1" applyBorder="1" applyAlignment="1">
      <alignment horizontal="center" vertical="center" wrapText="1"/>
    </xf>
    <xf numFmtId="0" fontId="15" fillId="0" borderId="1" xfId="2" applyFont="1" applyBorder="1" applyAlignment="1">
      <alignment vertical="center" wrapText="1"/>
    </xf>
    <xf numFmtId="0" fontId="26" fillId="0" borderId="1" xfId="0" applyFont="1" applyBorder="1" applyAlignment="1">
      <alignment horizontal="center" vertical="center" wrapText="1" readingOrder="1"/>
    </xf>
    <xf numFmtId="0" fontId="26"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7"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2" fillId="0" borderId="4" xfId="0" applyNumberFormat="1" applyFont="1" applyBorder="1" applyAlignment="1">
      <alignment horizontal="center" vertical="center" wrapText="1"/>
    </xf>
    <xf numFmtId="0" fontId="2" fillId="0" borderId="0" xfId="2" applyAlignment="1">
      <alignment horizontal="justify" vertical="center" wrapText="1"/>
    </xf>
    <xf numFmtId="0" fontId="28" fillId="10" borderId="1" xfId="0" applyFont="1" applyFill="1" applyBorder="1" applyAlignment="1">
      <alignment horizontal="center" vertical="center" wrapText="1" readingOrder="1"/>
    </xf>
    <xf numFmtId="0" fontId="2" fillId="8"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7" fillId="0" borderId="0" xfId="3" applyFont="1" applyAlignment="1">
      <alignment horizontal="center" vertical="center"/>
    </xf>
    <xf numFmtId="0" fontId="28" fillId="11" borderId="1" xfId="0" applyFont="1" applyFill="1" applyBorder="1" applyAlignment="1">
      <alignment horizontal="center" vertical="center" wrapText="1" readingOrder="1"/>
    </xf>
    <xf numFmtId="0" fontId="29" fillId="0" borderId="0" xfId="3" applyFont="1" applyAlignment="1">
      <alignment vertical="center" textRotation="90" wrapText="1"/>
    </xf>
    <xf numFmtId="0" fontId="30" fillId="0" borderId="0" xfId="3" applyFont="1" applyAlignment="1">
      <alignment horizontal="center" vertical="center" wrapText="1"/>
    </xf>
    <xf numFmtId="0" fontId="27" fillId="0" borderId="0" xfId="3" applyFont="1" applyAlignment="1">
      <alignment horizontal="center" vertical="center" wrapText="1"/>
    </xf>
    <xf numFmtId="0" fontId="28" fillId="7" borderId="1" xfId="0" applyFont="1" applyFill="1" applyBorder="1" applyAlignment="1">
      <alignment horizontal="center" vertical="center" wrapText="1" readingOrder="1"/>
    </xf>
    <xf numFmtId="0" fontId="26" fillId="0" borderId="28" xfId="0" applyFont="1" applyBorder="1" applyAlignment="1">
      <alignment horizontal="center" vertical="center" wrapText="1" readingOrder="1"/>
    </xf>
    <xf numFmtId="0" fontId="28" fillId="7" borderId="28" xfId="0" applyFont="1" applyFill="1" applyBorder="1" applyAlignment="1">
      <alignment horizontal="center" vertical="center" wrapText="1" readingOrder="1"/>
    </xf>
    <xf numFmtId="0" fontId="28" fillId="11" borderId="28" xfId="0" applyFont="1" applyFill="1" applyBorder="1" applyAlignment="1">
      <alignment horizontal="center" vertical="center" wrapText="1" readingOrder="1"/>
    </xf>
    <xf numFmtId="0" fontId="28" fillId="10" borderId="28" xfId="0" applyFont="1" applyFill="1" applyBorder="1" applyAlignment="1">
      <alignment horizontal="center" vertical="center" wrapText="1" readingOrder="1"/>
    </xf>
    <xf numFmtId="0" fontId="2" fillId="8"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7" fillId="0" borderId="0" xfId="3" applyFont="1" applyAlignment="1">
      <alignment vertical="center"/>
    </xf>
    <xf numFmtId="0" fontId="2" fillId="8" borderId="1" xfId="0" applyFont="1" applyFill="1" applyBorder="1" applyAlignment="1">
      <alignment horizontal="center" vertical="center" wrapText="1" readingOrder="1"/>
    </xf>
    <xf numFmtId="0" fontId="25" fillId="0" borderId="0" xfId="0" applyFont="1" applyAlignment="1">
      <alignment vertical="center" readingOrder="1"/>
    </xf>
    <xf numFmtId="0" fontId="31"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0" fontId="2" fillId="2" borderId="0" xfId="2" applyFill="1" applyAlignment="1">
      <alignment horizontal="left"/>
    </xf>
    <xf numFmtId="0" fontId="15" fillId="0" borderId="0" xfId="2" applyFont="1" applyAlignment="1">
      <alignment horizontal="left" vertical="center"/>
    </xf>
    <xf numFmtId="0" fontId="15" fillId="0" borderId="0" xfId="2" applyFont="1" applyAlignment="1">
      <alignment vertical="center" wrapText="1"/>
    </xf>
    <xf numFmtId="9" fontId="2" fillId="0" borderId="4" xfId="2" applyNumberFormat="1" applyBorder="1" applyAlignment="1">
      <alignment horizontal="center" vertical="center" wrapText="1"/>
    </xf>
    <xf numFmtId="9" fontId="22" fillId="0" borderId="4" xfId="0" applyNumberFormat="1" applyFont="1" applyBorder="1" applyAlignment="1">
      <alignment horizontal="left" vertical="center" wrapText="1"/>
    </xf>
    <xf numFmtId="0" fontId="2" fillId="0" borderId="0" xfId="2" applyAlignment="1">
      <alignment horizontal="left" vertical="center" wrapText="1"/>
    </xf>
    <xf numFmtId="14" fontId="2" fillId="2" borderId="0" xfId="2" applyNumberFormat="1" applyFill="1"/>
    <xf numFmtId="14" fontId="15" fillId="0" borderId="0" xfId="2" applyNumberFormat="1" applyFont="1" applyAlignment="1">
      <alignment horizontal="center" vertical="center"/>
    </xf>
    <xf numFmtId="9" fontId="2" fillId="0" borderId="4" xfId="2" applyNumberFormat="1" applyBorder="1" applyAlignment="1">
      <alignment horizontal="justify" vertical="center" wrapText="1"/>
    </xf>
    <xf numFmtId="14" fontId="2" fillId="0" borderId="0" xfId="2" applyNumberFormat="1" applyAlignment="1">
      <alignment vertical="center" wrapText="1"/>
    </xf>
    <xf numFmtId="14" fontId="2" fillId="0" borderId="0" xfId="2" applyNumberFormat="1" applyAlignment="1">
      <alignment horizontal="center" vertical="center" wrapText="1"/>
    </xf>
    <xf numFmtId="0" fontId="4" fillId="5" borderId="0" xfId="2" applyFont="1" applyFill="1" applyAlignment="1">
      <alignment vertical="center" wrapText="1"/>
    </xf>
    <xf numFmtId="0" fontId="5" fillId="5" borderId="0" xfId="2" applyFont="1" applyFill="1" applyAlignment="1">
      <alignment vertical="center" wrapText="1"/>
    </xf>
    <xf numFmtId="0" fontId="0" fillId="5"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0" xfId="0" applyAlignment="1">
      <alignment horizontal="center" vertical="center"/>
    </xf>
    <xf numFmtId="0" fontId="8" fillId="0" borderId="1" xfId="0" applyFont="1" applyBorder="1" applyAlignment="1">
      <alignment horizontal="center" vertical="center"/>
    </xf>
    <xf numFmtId="0" fontId="19" fillId="0" borderId="1" xfId="0" applyFont="1" applyBorder="1" applyAlignment="1">
      <alignment horizontal="center" vertical="center"/>
    </xf>
    <xf numFmtId="0" fontId="22" fillId="0" borderId="0" xfId="0" applyFont="1" applyAlignment="1">
      <alignment wrapText="1"/>
    </xf>
    <xf numFmtId="0" fontId="24" fillId="0" borderId="1" xfId="0" applyFont="1" applyBorder="1" applyAlignment="1">
      <alignment wrapText="1"/>
    </xf>
    <xf numFmtId="0" fontId="22" fillId="0" borderId="1" xfId="0" applyFont="1" applyBorder="1" applyAlignment="1">
      <alignment wrapText="1"/>
    </xf>
    <xf numFmtId="0" fontId="24" fillId="0" borderId="4" xfId="0" applyFont="1" applyBorder="1" applyAlignment="1">
      <alignment wrapText="1"/>
    </xf>
    <xf numFmtId="9" fontId="22" fillId="0" borderId="1" xfId="0" applyNumberFormat="1" applyFont="1" applyBorder="1" applyAlignment="1">
      <alignment wrapText="1"/>
    </xf>
    <xf numFmtId="0" fontId="22" fillId="0" borderId="4" xfId="0" applyFont="1" applyBorder="1" applyAlignment="1">
      <alignment wrapText="1"/>
    </xf>
    <xf numFmtId="0" fontId="14" fillId="0" borderId="1" xfId="2" applyFont="1" applyBorder="1" applyAlignment="1">
      <alignment horizontal="center" vertical="center" wrapText="1"/>
    </xf>
    <xf numFmtId="0" fontId="24" fillId="0" borderId="1" xfId="0" applyFont="1" applyBorder="1" applyAlignment="1">
      <alignment horizontal="center" wrapText="1"/>
    </xf>
    <xf numFmtId="0" fontId="5" fillId="0" borderId="0" xfId="2" applyFont="1" applyAlignment="1">
      <alignment horizontal="center" vertical="center" wrapText="1"/>
    </xf>
    <xf numFmtId="14" fontId="6" fillId="0" borderId="1" xfId="2" applyNumberFormat="1" applyFont="1" applyBorder="1" applyAlignment="1" applyProtection="1">
      <alignment horizontal="center" vertical="center" wrapText="1"/>
      <protection locked="0"/>
    </xf>
    <xf numFmtId="0" fontId="6" fillId="0" borderId="1" xfId="0" applyFont="1" applyBorder="1" applyAlignment="1">
      <alignment horizontal="left" vertical="center" wrapText="1"/>
    </xf>
    <xf numFmtId="0" fontId="32" fillId="2" borderId="1" xfId="2" applyFont="1" applyFill="1" applyBorder="1" applyAlignment="1">
      <alignment horizontal="right" vertical="center" wrapText="1"/>
    </xf>
    <xf numFmtId="0" fontId="22" fillId="0" borderId="8" xfId="0" applyFont="1" applyBorder="1" applyAlignment="1">
      <alignment wrapText="1"/>
    </xf>
    <xf numFmtId="0" fontId="24" fillId="0" borderId="0" xfId="0" applyFont="1" applyAlignment="1">
      <alignment wrapText="1"/>
    </xf>
    <xf numFmtId="0" fontId="22" fillId="0" borderId="11" xfId="0" applyFont="1" applyBorder="1" applyAlignment="1">
      <alignment wrapText="1"/>
    </xf>
    <xf numFmtId="0" fontId="22" fillId="0" borderId="34" xfId="0" applyFont="1" applyBorder="1" applyAlignment="1">
      <alignment wrapText="1"/>
    </xf>
    <xf numFmtId="0" fontId="22" fillId="0" borderId="3" xfId="0" applyFont="1" applyBorder="1" applyAlignment="1">
      <alignment wrapText="1"/>
    </xf>
    <xf numFmtId="0" fontId="22" fillId="0" borderId="26" xfId="0" applyFont="1" applyBorder="1" applyAlignment="1">
      <alignment wrapText="1"/>
    </xf>
    <xf numFmtId="0" fontId="2" fillId="2" borderId="3" xfId="2" applyFill="1" applyBorder="1" applyAlignment="1">
      <alignment wrapText="1"/>
    </xf>
    <xf numFmtId="0" fontId="22" fillId="0" borderId="27" xfId="0" applyFont="1" applyBorder="1" applyAlignment="1">
      <alignment wrapText="1"/>
    </xf>
    <xf numFmtId="0" fontId="22" fillId="0" borderId="29" xfId="0" applyFont="1" applyBorder="1" applyAlignment="1">
      <alignment wrapText="1"/>
    </xf>
    <xf numFmtId="0" fontId="22" fillId="0" borderId="24" xfId="0" applyFont="1" applyBorder="1" applyAlignment="1">
      <alignment wrapText="1"/>
    </xf>
    <xf numFmtId="0" fontId="22" fillId="0" borderId="33" xfId="0" applyFont="1" applyBorder="1" applyAlignment="1">
      <alignment wrapText="1"/>
    </xf>
    <xf numFmtId="0" fontId="2" fillId="2" borderId="27" xfId="2" applyFill="1" applyBorder="1" applyAlignment="1">
      <alignment wrapText="1"/>
    </xf>
    <xf numFmtId="0" fontId="23" fillId="0" borderId="29" xfId="0" applyFont="1" applyBorder="1" applyAlignment="1">
      <alignment horizontal="left" vertical="center" wrapText="1"/>
    </xf>
    <xf numFmtId="0" fontId="3" fillId="2" borderId="0" xfId="2" applyFont="1" applyFill="1" applyAlignment="1">
      <alignment vertical="center"/>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4" fillId="0" borderId="37" xfId="2" applyFont="1" applyBorder="1" applyAlignment="1">
      <alignment horizontal="center" vertical="center" wrapText="1"/>
    </xf>
    <xf numFmtId="0" fontId="3" fillId="2" borderId="0" xfId="2" applyFont="1" applyFill="1" applyAlignment="1">
      <alignment horizontal="center" vertical="center"/>
    </xf>
    <xf numFmtId="0" fontId="33"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4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0" fillId="0" borderId="28" xfId="0" applyNumberFormat="1" applyBorder="1" applyAlignment="1">
      <alignment horizontal="center" vertical="center" wrapText="1"/>
    </xf>
    <xf numFmtId="9" fontId="5" fillId="0" borderId="36"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0" borderId="37" xfId="0" applyNumberFormat="1" applyBorder="1" applyAlignment="1">
      <alignment horizontal="center" vertical="center" wrapText="1"/>
    </xf>
    <xf numFmtId="9" fontId="0" fillId="4" borderId="3" xfId="0" applyNumberFormat="1" applyFill="1" applyBorder="1" applyAlignment="1" applyProtection="1">
      <alignment horizontal="center" vertical="center" wrapText="1"/>
      <protection locked="0"/>
    </xf>
    <xf numFmtId="9" fontId="0" fillId="4" borderId="27" xfId="0" applyNumberFormat="1" applyFill="1" applyBorder="1" applyAlignment="1" applyProtection="1">
      <alignment horizontal="center" vertical="center" wrapText="1"/>
      <protection locked="0"/>
    </xf>
    <xf numFmtId="0" fontId="33" fillId="0" borderId="38" xfId="2" applyFont="1" applyBorder="1" applyAlignment="1">
      <alignment horizontal="center" vertical="center" wrapText="1"/>
    </xf>
    <xf numFmtId="0" fontId="2" fillId="0" borderId="1" xfId="0" applyFont="1" applyBorder="1" applyAlignment="1">
      <alignment wrapText="1"/>
    </xf>
    <xf numFmtId="0" fontId="28" fillId="0" borderId="0" xfId="0" applyFont="1" applyAlignment="1">
      <alignment horizontal="center" vertical="center" wrapText="1" readingOrder="1"/>
    </xf>
    <xf numFmtId="9" fontId="2" fillId="0" borderId="0" xfId="2" applyNumberFormat="1" applyAlignment="1">
      <alignment horizontal="center" vertical="center" wrapText="1"/>
    </xf>
    <xf numFmtId="9" fontId="22" fillId="0" borderId="0" xfId="0" applyNumberFormat="1" applyFont="1" applyAlignment="1">
      <alignment horizontal="center" vertical="center" wrapText="1"/>
    </xf>
    <xf numFmtId="9" fontId="22" fillId="0" borderId="0" xfId="0" applyNumberFormat="1" applyFont="1" applyAlignment="1">
      <alignment horizontal="left" vertical="center" wrapText="1"/>
    </xf>
    <xf numFmtId="0" fontId="0" fillId="5" borderId="0" xfId="0" applyFill="1"/>
    <xf numFmtId="0" fontId="37" fillId="5" borderId="15" xfId="4" quotePrefix="1" applyFont="1" applyFill="1" applyBorder="1" applyAlignment="1">
      <alignment horizontal="left" vertical="top" wrapText="1"/>
    </xf>
    <xf numFmtId="0" fontId="38" fillId="5" borderId="2" xfId="4" quotePrefix="1" applyFont="1" applyFill="1" applyBorder="1" applyAlignment="1">
      <alignment horizontal="left" vertical="top" wrapText="1"/>
    </xf>
    <xf numFmtId="0" fontId="35" fillId="5" borderId="2" xfId="4" applyFont="1" applyFill="1" applyBorder="1"/>
    <xf numFmtId="3" fontId="6" fillId="4" borderId="3" xfId="2" applyNumberFormat="1" applyFont="1" applyFill="1" applyBorder="1" applyAlignment="1" applyProtection="1">
      <alignment horizontal="center" vertical="center" wrapText="1"/>
      <protection locked="0"/>
    </xf>
    <xf numFmtId="0" fontId="6" fillId="4" borderId="3" xfId="2" applyFont="1" applyFill="1" applyBorder="1" applyAlignment="1" applyProtection="1">
      <alignment horizontal="center" vertical="center" wrapText="1"/>
      <protection locked="0"/>
    </xf>
    <xf numFmtId="0" fontId="6" fillId="4"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5"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15" fillId="0" borderId="0" xfId="0" applyNumberFormat="1" applyFont="1" applyAlignment="1">
      <alignment horizontal="left"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9" fontId="5" fillId="0" borderId="0" xfId="2" applyNumberFormat="1" applyFont="1" applyAlignment="1">
      <alignment vertical="center" wrapText="1"/>
    </xf>
    <xf numFmtId="0" fontId="4" fillId="4" borderId="1" xfId="2" applyFont="1" applyFill="1" applyBorder="1" applyAlignment="1" applyProtection="1">
      <alignment horizontal="left" vertical="center" wrapText="1"/>
      <protection locked="0"/>
    </xf>
    <xf numFmtId="0" fontId="4" fillId="4" borderId="28" xfId="2" applyFont="1" applyFill="1" applyBorder="1" applyAlignment="1" applyProtection="1">
      <alignment horizontal="left" vertical="center" wrapText="1"/>
      <protection locked="0"/>
    </xf>
    <xf numFmtId="0" fontId="2" fillId="4" borderId="1" xfId="2" applyFill="1" applyBorder="1" applyAlignment="1" applyProtection="1">
      <alignment horizontal="justify" vertical="center" wrapText="1"/>
      <protection locked="0"/>
    </xf>
    <xf numFmtId="14" fontId="2" fillId="4" borderId="1" xfId="2" applyNumberFormat="1" applyFill="1" applyBorder="1" applyAlignment="1" applyProtection="1">
      <alignment horizontal="justify" vertical="center" wrapText="1"/>
      <protection locked="0"/>
    </xf>
    <xf numFmtId="14" fontId="2" fillId="0" borderId="0" xfId="0" applyNumberFormat="1" applyFont="1" applyAlignment="1">
      <alignment horizontal="left" vertical="center" wrapText="1"/>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15"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horizontal="center" vertical="center" wrapText="1"/>
    </xf>
    <xf numFmtId="0" fontId="14" fillId="0" borderId="0" xfId="2" applyFont="1" applyAlignment="1">
      <alignment horizontal="left" vertical="center" wrapText="1"/>
    </xf>
    <xf numFmtId="0" fontId="6" fillId="5" borderId="0" xfId="2" applyFont="1" applyFill="1" applyAlignment="1">
      <alignment horizontal="left" vertical="center" wrapText="1"/>
    </xf>
    <xf numFmtId="0" fontId="14" fillId="0" borderId="0" xfId="2" applyFont="1" applyAlignment="1">
      <alignment vertical="center" wrapText="1"/>
    </xf>
    <xf numFmtId="0" fontId="14" fillId="0" borderId="0" xfId="2" applyFont="1" applyAlignment="1">
      <alignment horizontal="center" vertical="center" wrapText="1"/>
    </xf>
    <xf numFmtId="0" fontId="6" fillId="0" borderId="0" xfId="2" applyFont="1" applyAlignment="1" applyProtection="1">
      <alignment horizontal="left" vertical="justify" wrapText="1"/>
      <protection locked="0"/>
    </xf>
    <xf numFmtId="0" fontId="14"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14" fillId="0" borderId="0" xfId="2" applyFont="1" applyAlignment="1">
      <alignment horizontal="center" vertical="center"/>
    </xf>
    <xf numFmtId="0" fontId="14" fillId="0" borderId="0" xfId="0" applyFont="1" applyAlignment="1">
      <alignment horizontal="left" vertical="center" wrapText="1"/>
    </xf>
    <xf numFmtId="49" fontId="14" fillId="0" borderId="0" xfId="0" applyNumberFormat="1" applyFont="1" applyAlignment="1" applyProtection="1">
      <alignment horizontal="left" vertical="center" wrapText="1"/>
      <protection locked="0"/>
    </xf>
    <xf numFmtId="0" fontId="3" fillId="2" borderId="0" xfId="2" applyFont="1" applyFill="1" applyAlignment="1">
      <alignment horizontal="center"/>
    </xf>
    <xf numFmtId="0" fontId="32" fillId="2" borderId="0" xfId="2" applyFont="1" applyFill="1" applyAlignment="1">
      <alignment vertical="center" wrapText="1"/>
    </xf>
    <xf numFmtId="14" fontId="2" fillId="0" borderId="0" xfId="0" applyNumberFormat="1" applyFont="1" applyAlignment="1">
      <alignment horizontal="right" vertical="center" wrapText="1"/>
    </xf>
    <xf numFmtId="0" fontId="15" fillId="0" borderId="0" xfId="0" applyFont="1" applyAlignment="1">
      <alignment horizontal="right" vertical="center" wrapText="1"/>
    </xf>
    <xf numFmtId="14" fontId="2" fillId="0" borderId="0" xfId="0" applyNumberFormat="1" applyFont="1" applyAlignment="1">
      <alignment vertical="center" wrapText="1"/>
    </xf>
    <xf numFmtId="14" fontId="15" fillId="0" borderId="0" xfId="0" applyNumberFormat="1" applyFont="1" applyAlignment="1">
      <alignment horizontal="center" vertical="center" wrapText="1"/>
    </xf>
    <xf numFmtId="0" fontId="2" fillId="2" borderId="15" xfId="2" applyFill="1" applyBorder="1"/>
    <xf numFmtId="0" fontId="15" fillId="0" borderId="11"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46" xfId="2" applyFont="1" applyBorder="1" applyAlignment="1">
      <alignment horizontal="center" vertical="center" wrapText="1"/>
    </xf>
    <xf numFmtId="0" fontId="39" fillId="5" borderId="15" xfId="4" quotePrefix="1" applyFont="1" applyFill="1" applyBorder="1" applyAlignment="1">
      <alignment horizontal="justify" vertical="center" wrapText="1"/>
    </xf>
    <xf numFmtId="0" fontId="39" fillId="5" borderId="0" xfId="4" quotePrefix="1" applyFont="1" applyFill="1" applyAlignment="1">
      <alignment horizontal="justify" vertical="center" wrapText="1"/>
    </xf>
    <xf numFmtId="0" fontId="39" fillId="5" borderId="2" xfId="4" quotePrefix="1" applyFont="1" applyFill="1" applyBorder="1" applyAlignment="1">
      <alignment horizontal="justify" vertical="center"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43" xfId="5" applyFont="1" applyFill="1" applyBorder="1" applyAlignment="1">
      <alignment horizontal="left" vertical="top" wrapText="1" readingOrder="1"/>
    </xf>
    <xf numFmtId="0" fontId="44" fillId="5" borderId="43" xfId="4" applyFont="1" applyFill="1" applyBorder="1" applyAlignment="1">
      <alignment horizontal="justify" vertical="center" wrapText="1"/>
    </xf>
    <xf numFmtId="0" fontId="37" fillId="5" borderId="42" xfId="4" quotePrefix="1" applyFont="1" applyFill="1" applyBorder="1" applyAlignment="1">
      <alignment vertical="top" wrapText="1"/>
    </xf>
    <xf numFmtId="0" fontId="37" fillId="5" borderId="43" xfId="4" quotePrefix="1" applyFont="1" applyFill="1" applyBorder="1" applyAlignment="1">
      <alignment vertical="top" wrapText="1"/>
    </xf>
    <xf numFmtId="0" fontId="37" fillId="5" borderId="44" xfId="4" quotePrefix="1" applyFont="1" applyFill="1" applyBorder="1" applyAlignment="1">
      <alignment vertical="top" wrapText="1"/>
    </xf>
    <xf numFmtId="0" fontId="37" fillId="5" borderId="0" xfId="4" quotePrefix="1" applyFont="1" applyFill="1" applyAlignment="1">
      <alignment vertical="top" wrapText="1"/>
    </xf>
    <xf numFmtId="0" fontId="0" fillId="5" borderId="0" xfId="0" applyFill="1" applyAlignment="1">
      <alignment wrapText="1"/>
    </xf>
    <xf numFmtId="0" fontId="35" fillId="5" borderId="42" xfId="4" applyFont="1" applyFill="1" applyBorder="1" applyAlignment="1">
      <alignment wrapText="1"/>
    </xf>
    <xf numFmtId="0" fontId="35" fillId="5" borderId="43" xfId="4" applyFont="1" applyFill="1" applyBorder="1" applyAlignment="1">
      <alignment wrapText="1"/>
    </xf>
    <xf numFmtId="0" fontId="35" fillId="5" borderId="44" xfId="4" applyFont="1" applyFill="1" applyBorder="1" applyAlignment="1">
      <alignment wrapText="1"/>
    </xf>
    <xf numFmtId="0" fontId="35" fillId="5" borderId="15" xfId="4" applyFont="1" applyFill="1" applyBorder="1" applyAlignment="1">
      <alignment wrapText="1"/>
    </xf>
    <xf numFmtId="0" fontId="35" fillId="5" borderId="2" xfId="4" applyFont="1" applyFill="1" applyBorder="1" applyAlignment="1">
      <alignment wrapText="1"/>
    </xf>
    <xf numFmtId="0" fontId="35" fillId="5" borderId="14" xfId="4" applyFont="1" applyFill="1" applyBorder="1" applyAlignment="1">
      <alignment wrapText="1"/>
    </xf>
    <xf numFmtId="0" fontId="35" fillId="5" borderId="13" xfId="4" applyFont="1" applyFill="1" applyBorder="1" applyAlignment="1">
      <alignment wrapText="1"/>
    </xf>
    <xf numFmtId="0" fontId="35" fillId="5" borderId="12" xfId="4" applyFont="1" applyFill="1" applyBorder="1" applyAlignment="1">
      <alignment wrapText="1"/>
    </xf>
    <xf numFmtId="0" fontId="35" fillId="5" borderId="0" xfId="4" applyFont="1" applyFill="1" applyAlignment="1">
      <alignment wrapText="1"/>
    </xf>
    <xf numFmtId="0" fontId="37" fillId="5" borderId="15" xfId="4" quotePrefix="1" applyFont="1" applyFill="1" applyBorder="1" applyAlignment="1">
      <alignment vertical="top" wrapText="1"/>
    </xf>
    <xf numFmtId="0" fontId="37" fillId="5" borderId="2" xfId="4" quotePrefix="1" applyFont="1" applyFill="1" applyBorder="1" applyAlignment="1">
      <alignment vertical="top" wrapText="1"/>
    </xf>
    <xf numFmtId="0" fontId="38" fillId="5" borderId="0" xfId="4" quotePrefix="1" applyFont="1" applyFill="1" applyAlignment="1">
      <alignment horizontal="left" vertical="top" wrapText="1"/>
    </xf>
    <xf numFmtId="0" fontId="41" fillId="5" borderId="0" xfId="4" applyFont="1" applyFill="1" applyAlignment="1">
      <alignment horizontal="left" vertical="center" wrapText="1"/>
    </xf>
    <xf numFmtId="0" fontId="35" fillId="5" borderId="0" xfId="4" applyFont="1" applyFill="1" applyAlignment="1">
      <alignment horizontal="left" vertical="center" wrapText="1"/>
    </xf>
    <xf numFmtId="0" fontId="35" fillId="5" borderId="0" xfId="4" quotePrefix="1" applyFont="1" applyFill="1" applyAlignment="1">
      <alignment horizontal="left" vertical="center" wrapText="1"/>
    </xf>
    <xf numFmtId="0" fontId="41" fillId="13" borderId="3" xfId="4" applyFont="1" applyFill="1" applyBorder="1" applyAlignment="1">
      <alignment horizontal="center" wrapText="1"/>
    </xf>
    <xf numFmtId="0" fontId="35" fillId="5" borderId="0" xfId="4" applyFont="1" applyFill="1"/>
    <xf numFmtId="0" fontId="43" fillId="5" borderId="0" xfId="0" applyFont="1" applyFill="1" applyAlignment="1">
      <alignment horizontal="left" vertical="center" wrapText="1"/>
    </xf>
    <xf numFmtId="0" fontId="44" fillId="5" borderId="0" xfId="0" applyFont="1" applyFill="1" applyAlignment="1">
      <alignment horizontal="left" vertical="top" wrapText="1"/>
    </xf>
    <xf numFmtId="0" fontId="41" fillId="5" borderId="3" xfId="4" applyFont="1" applyFill="1" applyBorder="1" applyAlignment="1">
      <alignment horizontal="center" vertical="center"/>
    </xf>
    <xf numFmtId="0" fontId="41" fillId="5" borderId="3" xfId="4" applyFont="1" applyFill="1" applyBorder="1" applyAlignment="1">
      <alignment horizontal="center" vertical="center" wrapText="1"/>
    </xf>
    <xf numFmtId="0" fontId="39" fillId="0" borderId="42" xfId="4" quotePrefix="1" applyFont="1" applyBorder="1" applyAlignment="1">
      <alignment horizontal="left" vertical="top" wrapText="1"/>
    </xf>
    <xf numFmtId="0" fontId="39" fillId="0" borderId="43" xfId="4" quotePrefix="1" applyFont="1" applyBorder="1" applyAlignment="1">
      <alignment horizontal="left" vertical="top" wrapText="1"/>
    </xf>
    <xf numFmtId="0" fontId="39" fillId="0" borderId="44" xfId="4" quotePrefix="1" applyFont="1" applyBorder="1" applyAlignment="1">
      <alignment horizontal="left" vertical="top" wrapText="1"/>
    </xf>
    <xf numFmtId="0" fontId="0" fillId="0" borderId="0" xfId="0" applyAlignment="1">
      <alignment wrapText="1"/>
    </xf>
    <xf numFmtId="0" fontId="4" fillId="0" borderId="6" xfId="2" applyFont="1" applyBorder="1" applyAlignment="1">
      <alignment horizontal="left" vertical="center" wrapText="1"/>
    </xf>
    <xf numFmtId="0" fontId="4" fillId="0" borderId="1" xfId="2" applyFont="1" applyBorder="1" applyAlignment="1">
      <alignment horizontal="left" vertical="center" wrapText="1"/>
    </xf>
    <xf numFmtId="0" fontId="4" fillId="0" borderId="28" xfId="2" applyFont="1" applyBorder="1" applyAlignment="1">
      <alignment horizontal="left" vertical="center" wrapText="1"/>
    </xf>
    <xf numFmtId="9" fontId="5" fillId="0" borderId="72" xfId="2" applyNumberFormat="1" applyFont="1" applyBorder="1" applyAlignment="1">
      <alignment horizontal="center" vertical="center" wrapText="1"/>
    </xf>
    <xf numFmtId="0" fontId="21" fillId="0" borderId="0" xfId="0" applyFont="1" applyAlignment="1">
      <alignment horizontal="center" vertical="center" wrapText="1"/>
    </xf>
    <xf numFmtId="9" fontId="21" fillId="0" borderId="0" xfId="0" applyNumberFormat="1" applyFont="1" applyAlignment="1">
      <alignment horizontal="center" vertical="center" wrapText="1"/>
    </xf>
    <xf numFmtId="9" fontId="3" fillId="0" borderId="0" xfId="2" applyNumberFormat="1" applyFont="1" applyAlignment="1">
      <alignment vertical="center" wrapText="1"/>
    </xf>
    <xf numFmtId="9" fontId="4" fillId="0" borderId="6"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28"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8" fillId="5" borderId="5" xfId="0" applyFont="1" applyFill="1" applyBorder="1" applyAlignment="1">
      <alignment wrapText="1"/>
    </xf>
    <xf numFmtId="0" fontId="25" fillId="0" borderId="1" xfId="2" applyFont="1" applyBorder="1" applyAlignment="1">
      <alignment horizontal="left" vertical="center"/>
    </xf>
    <xf numFmtId="0" fontId="15" fillId="0" borderId="73" xfId="2" applyFont="1" applyBorder="1" applyAlignment="1">
      <alignment vertical="center" wrapText="1"/>
    </xf>
    <xf numFmtId="0" fontId="5" fillId="0" borderId="15" xfId="2" applyFont="1" applyBorder="1" applyAlignment="1">
      <alignment vertical="center" wrapText="1"/>
    </xf>
    <xf numFmtId="0" fontId="5" fillId="0" borderId="34" xfId="2" applyFont="1" applyBorder="1" applyAlignment="1">
      <alignment horizontal="center" vertical="center" wrapText="1"/>
    </xf>
    <xf numFmtId="0" fontId="5" fillId="0" borderId="25" xfId="2" applyFont="1" applyBorder="1" applyAlignment="1">
      <alignment horizontal="center" vertical="center" wrapText="1"/>
    </xf>
    <xf numFmtId="0" fontId="6" fillId="0" borderId="26" xfId="2" applyFont="1" applyBorder="1" applyAlignment="1">
      <alignment horizontal="justify" vertical="center" wrapText="1"/>
    </xf>
    <xf numFmtId="0" fontId="6" fillId="0" borderId="29" xfId="2" applyFont="1" applyBorder="1" applyAlignment="1">
      <alignment horizontal="justify" vertical="center" wrapText="1"/>
    </xf>
    <xf numFmtId="9" fontId="5" fillId="0" borderId="20" xfId="2" applyNumberFormat="1" applyFont="1" applyBorder="1" applyAlignment="1">
      <alignment horizontal="center" vertical="center" wrapText="1"/>
    </xf>
    <xf numFmtId="0" fontId="5" fillId="0" borderId="31" xfId="2" applyFont="1" applyBorder="1" applyAlignment="1">
      <alignment horizontal="center" vertical="center" wrapText="1"/>
    </xf>
    <xf numFmtId="0" fontId="5" fillId="0" borderId="28" xfId="2" applyFont="1" applyBorder="1" applyAlignment="1">
      <alignment horizontal="center" vertical="center" wrapText="1"/>
    </xf>
    <xf numFmtId="0" fontId="5" fillId="0" borderId="28" xfId="2" applyFont="1" applyBorder="1" applyAlignment="1">
      <alignment vertical="center" wrapText="1"/>
    </xf>
    <xf numFmtId="9" fontId="5" fillId="0" borderId="28" xfId="2" applyNumberFormat="1" applyFont="1" applyBorder="1" applyAlignment="1">
      <alignment horizontal="center" vertical="center" wrapText="1"/>
    </xf>
    <xf numFmtId="9" fontId="5" fillId="0" borderId="29" xfId="2" applyNumberFormat="1" applyFont="1" applyBorder="1" applyAlignment="1">
      <alignment horizontal="center" vertical="center" wrapText="1"/>
    </xf>
    <xf numFmtId="0" fontId="2" fillId="0" borderId="24" xfId="2" applyBorder="1" applyAlignment="1">
      <alignment horizontal="center" vertical="center" wrapText="1"/>
    </xf>
    <xf numFmtId="0" fontId="2" fillId="0" borderId="4" xfId="2" applyBorder="1" applyAlignment="1">
      <alignment horizontal="justify" vertical="center" wrapText="1"/>
    </xf>
    <xf numFmtId="0" fontId="2" fillId="4" borderId="4" xfId="2" applyFill="1" applyBorder="1" applyAlignment="1" applyProtection="1">
      <alignment horizontal="justify" vertical="center" wrapText="1"/>
      <protection locked="0"/>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7" xfId="2" applyFont="1" applyBorder="1" applyAlignment="1">
      <alignment horizontal="center" vertical="center" wrapText="1"/>
    </xf>
    <xf numFmtId="14" fontId="15" fillId="0" borderId="76" xfId="2" applyNumberFormat="1" applyFont="1" applyBorder="1" applyAlignment="1">
      <alignment horizontal="center" vertical="center" wrapText="1"/>
    </xf>
    <xf numFmtId="0" fontId="15" fillId="0" borderId="78" xfId="2"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47" fillId="4" borderId="1" xfId="2" applyFont="1" applyFill="1" applyBorder="1" applyAlignment="1" applyProtection="1">
      <alignment horizontal="center" vertical="center" wrapText="1"/>
      <protection locked="0"/>
    </xf>
    <xf numFmtId="0" fontId="48" fillId="0" borderId="0" xfId="2" applyFont="1" applyAlignment="1">
      <alignment vertical="center" wrapText="1"/>
    </xf>
    <xf numFmtId="0" fontId="6" fillId="0" borderId="1" xfId="0" applyFont="1" applyBorder="1" applyAlignment="1">
      <alignment horizontal="center" vertical="center" wrapText="1"/>
    </xf>
    <xf numFmtId="0" fontId="4" fillId="0" borderId="1" xfId="2" applyFont="1" applyBorder="1" applyAlignment="1">
      <alignment horizontal="center" vertical="center" wrapText="1"/>
    </xf>
    <xf numFmtId="0" fontId="48" fillId="0" borderId="1" xfId="2"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2" applyBorder="1" applyAlignment="1">
      <alignment horizontal="center" vertical="center" wrapText="1"/>
    </xf>
    <xf numFmtId="0" fontId="4" fillId="4" borderId="6" xfId="2" applyFont="1" applyFill="1" applyBorder="1" applyAlignment="1" applyProtection="1">
      <alignment horizontal="center" vertical="center" wrapText="1"/>
      <protection locked="0"/>
    </xf>
    <xf numFmtId="0" fontId="4" fillId="0" borderId="6" xfId="2" applyFont="1" applyBorder="1" applyAlignment="1">
      <alignment horizontal="center" vertical="center" wrapText="1"/>
    </xf>
    <xf numFmtId="0" fontId="2" fillId="4" borderId="4" xfId="2" applyFill="1" applyBorder="1" applyAlignment="1" applyProtection="1">
      <alignment horizontal="center" vertical="center" wrapText="1"/>
      <protection locked="0"/>
    </xf>
    <xf numFmtId="14" fontId="2" fillId="4" borderId="4" xfId="2" applyNumberFormat="1" applyFill="1" applyBorder="1" applyAlignment="1" applyProtection="1">
      <alignment horizontal="center" vertical="center" wrapText="1"/>
      <protection locked="0"/>
    </xf>
    <xf numFmtId="0" fontId="2" fillId="0" borderId="4" xfId="2" applyBorder="1" applyAlignment="1">
      <alignment horizontal="center" vertical="center" wrapText="1"/>
    </xf>
    <xf numFmtId="0" fontId="2" fillId="4" borderId="1" xfId="2" applyFill="1" applyBorder="1" applyAlignment="1" applyProtection="1">
      <alignment horizontal="center" vertical="center" wrapText="1"/>
      <protection locked="0"/>
    </xf>
    <xf numFmtId="0" fontId="22" fillId="4" borderId="1" xfId="0" applyFont="1" applyFill="1" applyBorder="1" applyAlignment="1">
      <alignment horizontal="justify" vertical="center" wrapText="1"/>
    </xf>
    <xf numFmtId="0" fontId="2" fillId="0" borderId="19" xfId="2" applyBorder="1" applyAlignment="1">
      <alignment horizontal="center" vertical="center" wrapText="1"/>
    </xf>
    <xf numFmtId="0" fontId="4" fillId="4" borderId="1" xfId="2" applyFont="1" applyFill="1" applyBorder="1" applyAlignment="1" applyProtection="1">
      <alignment horizontal="center" vertical="center" wrapText="1"/>
      <protection locked="0"/>
    </xf>
    <xf numFmtId="0" fontId="4" fillId="4" borderId="4" xfId="2" applyFont="1" applyFill="1" applyBorder="1" applyAlignment="1" applyProtection="1">
      <alignment horizontal="center" vertical="center" wrapText="1"/>
      <protection locked="0"/>
    </xf>
    <xf numFmtId="0" fontId="22" fillId="4" borderId="0" xfId="0" applyFont="1" applyFill="1" applyAlignment="1">
      <alignment horizontal="justify" vertical="center" wrapText="1"/>
    </xf>
    <xf numFmtId="0" fontId="22" fillId="4" borderId="6" xfId="0" applyFont="1" applyFill="1" applyBorder="1" applyAlignment="1">
      <alignment horizontal="justify" vertical="center" wrapText="1"/>
    </xf>
    <xf numFmtId="0" fontId="49" fillId="4" borderId="0" xfId="0" applyFont="1" applyFill="1" applyAlignment="1">
      <alignment horizontal="justify" vertical="center" wrapText="1"/>
    </xf>
    <xf numFmtId="0" fontId="49" fillId="4" borderId="1" xfId="0" applyFont="1" applyFill="1" applyBorder="1" applyAlignment="1">
      <alignment horizontal="justify" vertical="center" wrapText="1"/>
    </xf>
    <xf numFmtId="0" fontId="6" fillId="5" borderId="1" xfId="2" applyFont="1" applyFill="1" applyBorder="1" applyAlignment="1">
      <alignment horizontal="left" vertical="center" wrapText="1"/>
    </xf>
    <xf numFmtId="0" fontId="6" fillId="5" borderId="0" xfId="2" applyFont="1" applyFill="1" applyAlignment="1">
      <alignment horizontal="left" vertical="center" wrapText="1"/>
    </xf>
    <xf numFmtId="0" fontId="15" fillId="0" borderId="39" xfId="2" applyFont="1" applyBorder="1" applyAlignment="1">
      <alignment horizontal="center" vertical="center" textRotation="90" wrapText="1"/>
    </xf>
    <xf numFmtId="0" fontId="15" fillId="0" borderId="40" xfId="2" applyFont="1" applyBorder="1" applyAlignment="1">
      <alignment horizontal="center" vertical="center" textRotation="90" wrapText="1"/>
    </xf>
    <xf numFmtId="0" fontId="15" fillId="0" borderId="33" xfId="2" applyFont="1" applyBorder="1" applyAlignment="1">
      <alignment horizontal="center" vertical="center" textRotation="90" wrapText="1"/>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8"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1" xfId="2" applyFont="1" applyBorder="1" applyAlignment="1">
      <alignment horizontal="center" vertical="center" wrapText="1"/>
    </xf>
    <xf numFmtId="0" fontId="15" fillId="0" borderId="32" xfId="2" applyFont="1" applyBorder="1" applyAlignment="1">
      <alignment horizontal="center" vertical="center" wrapText="1"/>
    </xf>
    <xf numFmtId="0" fontId="8" fillId="5" borderId="1" xfId="0" applyFont="1" applyFill="1" applyBorder="1" applyAlignment="1">
      <alignment horizontal="left" vertical="top" wrapText="1"/>
    </xf>
    <xf numFmtId="14" fontId="8" fillId="5" borderId="1" xfId="0" applyNumberFormat="1" applyFont="1" applyFill="1" applyBorder="1" applyAlignment="1">
      <alignment horizontal="left" wrapText="1"/>
    </xf>
    <xf numFmtId="0" fontId="43" fillId="5" borderId="71" xfId="0" applyFont="1" applyFill="1" applyBorder="1" applyAlignment="1">
      <alignment horizontal="left" vertical="center" wrapText="1"/>
    </xf>
    <xf numFmtId="0" fontId="43" fillId="5" borderId="60" xfId="0" applyFont="1" applyFill="1" applyBorder="1" applyAlignment="1">
      <alignment horizontal="left" vertical="center" wrapText="1"/>
    </xf>
    <xf numFmtId="0" fontId="44" fillId="5" borderId="57" xfId="4" applyFont="1" applyFill="1" applyBorder="1" applyAlignment="1">
      <alignment horizontal="justify" vertical="center" wrapText="1"/>
    </xf>
    <xf numFmtId="0" fontId="44" fillId="5" borderId="58" xfId="4" applyFont="1" applyFill="1" applyBorder="1" applyAlignment="1">
      <alignment horizontal="justify" vertical="center" wrapText="1"/>
    </xf>
    <xf numFmtId="0" fontId="43" fillId="13" borderId="47" xfId="5" applyFont="1" applyFill="1" applyBorder="1" applyAlignment="1">
      <alignment horizontal="center" vertical="center" wrapText="1"/>
    </xf>
    <xf numFmtId="0" fontId="43" fillId="13" borderId="48" xfId="5" applyFont="1" applyFill="1" applyBorder="1" applyAlignment="1">
      <alignment horizontal="center" vertical="center" wrapText="1"/>
    </xf>
    <xf numFmtId="0" fontId="43" fillId="13" borderId="49" xfId="4" applyFont="1" applyFill="1" applyBorder="1" applyAlignment="1">
      <alignment horizontal="center" vertical="center" wrapText="1"/>
    </xf>
    <xf numFmtId="0" fontId="43" fillId="13" borderId="50" xfId="4" applyFont="1" applyFill="1" applyBorder="1" applyAlignment="1">
      <alignment horizontal="center" vertical="center" wrapText="1"/>
    </xf>
    <xf numFmtId="0" fontId="43" fillId="5" borderId="59" xfId="0" applyFont="1" applyFill="1" applyBorder="1" applyAlignment="1">
      <alignment horizontal="left" vertical="center"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56" xfId="0" applyFont="1" applyFill="1" applyBorder="1" applyAlignment="1">
      <alignment horizontal="left" vertical="center" wrapText="1"/>
    </xf>
    <xf numFmtId="0" fontId="43" fillId="5" borderId="70" xfId="5" applyFont="1" applyFill="1" applyBorder="1" applyAlignment="1">
      <alignment horizontal="left" vertical="top" wrapText="1" readingOrder="1"/>
    </xf>
    <xf numFmtId="0" fontId="43" fillId="5" borderId="52" xfId="5" applyFont="1" applyFill="1" applyBorder="1" applyAlignment="1">
      <alignment horizontal="left" vertical="top" wrapText="1" readingOrder="1"/>
    </xf>
    <xf numFmtId="0" fontId="44" fillId="5" borderId="53" xfId="4" applyFont="1" applyFill="1" applyBorder="1" applyAlignment="1">
      <alignment horizontal="justify" vertical="center" wrapText="1"/>
    </xf>
    <xf numFmtId="0" fontId="44" fillId="5" borderId="54" xfId="4" applyFont="1" applyFill="1" applyBorder="1" applyAlignment="1">
      <alignment horizontal="justify" vertical="center" wrapText="1"/>
    </xf>
    <xf numFmtId="0" fontId="43" fillId="5" borderId="55" xfId="0" applyFont="1" applyFill="1" applyBorder="1" applyAlignment="1">
      <alignment horizontal="left" vertical="center" wrapText="1"/>
    </xf>
    <xf numFmtId="0" fontId="37" fillId="5" borderId="3" xfId="4" quotePrefix="1" applyFont="1" applyFill="1" applyBorder="1" applyAlignment="1">
      <alignment horizontal="left" vertical="top" wrapText="1"/>
    </xf>
    <xf numFmtId="0" fontId="37" fillId="5" borderId="1" xfId="4" quotePrefix="1" applyFont="1" applyFill="1" applyBorder="1" applyAlignment="1">
      <alignment horizontal="left" vertical="top" wrapText="1"/>
    </xf>
    <xf numFmtId="0" fontId="37" fillId="5" borderId="26" xfId="4" quotePrefix="1" applyFont="1" applyFill="1" applyBorder="1" applyAlignment="1">
      <alignment horizontal="left" vertical="top" wrapText="1"/>
    </xf>
    <xf numFmtId="0" fontId="43" fillId="5" borderId="51" xfId="5" applyFont="1" applyFill="1" applyBorder="1" applyAlignment="1">
      <alignment horizontal="left" vertical="top" wrapText="1" readingOrder="1"/>
    </xf>
    <xf numFmtId="0" fontId="37" fillId="5" borderId="15"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43" fillId="5" borderId="61" xfId="0" applyFont="1" applyFill="1" applyBorder="1" applyAlignment="1">
      <alignment horizontal="left" vertical="center" wrapText="1"/>
    </xf>
    <xf numFmtId="0" fontId="43" fillId="5" borderId="62" xfId="0" applyFont="1" applyFill="1" applyBorder="1" applyAlignment="1">
      <alignment horizontal="left" vertical="center" wrapText="1"/>
    </xf>
    <xf numFmtId="0" fontId="44" fillId="5" borderId="63" xfId="0" applyFont="1" applyFill="1" applyBorder="1" applyAlignment="1">
      <alignment horizontal="justify" vertical="center" wrapText="1"/>
    </xf>
    <xf numFmtId="0" fontId="44" fillId="5" borderId="64" xfId="0" applyFont="1" applyFill="1" applyBorder="1" applyAlignment="1">
      <alignment horizontal="justify" vertical="center" wrapText="1"/>
    </xf>
    <xf numFmtId="0" fontId="34" fillId="12" borderId="30" xfId="4" applyFont="1" applyFill="1" applyBorder="1" applyAlignment="1">
      <alignment horizontal="center" vertical="center" wrapText="1"/>
    </xf>
    <xf numFmtId="0" fontId="34" fillId="12" borderId="31" xfId="4" applyFont="1" applyFill="1" applyBorder="1" applyAlignment="1">
      <alignment horizontal="center" vertical="center" wrapText="1"/>
    </xf>
    <xf numFmtId="0" fontId="34" fillId="12" borderId="32" xfId="4" applyFont="1" applyFill="1" applyBorder="1" applyAlignment="1">
      <alignment horizontal="center" vertical="center" wrapText="1"/>
    </xf>
    <xf numFmtId="0" fontId="35" fillId="0" borderId="15" xfId="4" quotePrefix="1" applyFont="1" applyBorder="1" applyAlignment="1">
      <alignment horizontal="left" vertical="center" wrapText="1"/>
    </xf>
    <xf numFmtId="0" fontId="35" fillId="0" borderId="0" xfId="4" quotePrefix="1" applyFont="1" applyAlignment="1">
      <alignment horizontal="left" vertical="center" wrapText="1"/>
    </xf>
    <xf numFmtId="0" fontId="35" fillId="0" borderId="2" xfId="4" quotePrefix="1" applyFont="1" applyBorder="1" applyAlignment="1">
      <alignment horizontal="left" vertical="center" wrapText="1"/>
    </xf>
    <xf numFmtId="0" fontId="35" fillId="0" borderId="45" xfId="4" quotePrefix="1" applyFont="1" applyBorder="1" applyAlignment="1">
      <alignment horizontal="left" vertical="center" wrapText="1"/>
    </xf>
    <xf numFmtId="0" fontId="35" fillId="0" borderId="9" xfId="4" quotePrefix="1" applyFont="1" applyBorder="1" applyAlignment="1">
      <alignment horizontal="left" vertical="center" wrapText="1"/>
    </xf>
    <xf numFmtId="0" fontId="35" fillId="0" borderId="46" xfId="4" quotePrefix="1" applyFont="1" applyBorder="1" applyAlignment="1">
      <alignment horizontal="left" vertical="center" wrapText="1"/>
    </xf>
    <xf numFmtId="0" fontId="38" fillId="5" borderId="43" xfId="4" quotePrefix="1" applyFont="1" applyFill="1" applyBorder="1" applyAlignment="1">
      <alignment horizontal="left" vertical="top" wrapText="1"/>
    </xf>
    <xf numFmtId="0" fontId="38" fillId="5" borderId="44" xfId="4" quotePrefix="1" applyFont="1" applyFill="1" applyBorder="1" applyAlignment="1">
      <alignment horizontal="left" vertical="top" wrapText="1"/>
    </xf>
    <xf numFmtId="0" fontId="39" fillId="5" borderId="45" xfId="4" quotePrefix="1" applyFont="1" applyFill="1" applyBorder="1" applyAlignment="1">
      <alignment horizontal="justify" vertical="center" wrapText="1"/>
    </xf>
    <xf numFmtId="0" fontId="39" fillId="5" borderId="9" xfId="4" quotePrefix="1" applyFont="1" applyFill="1" applyBorder="1" applyAlignment="1">
      <alignment horizontal="justify" vertical="center" wrapText="1"/>
    </xf>
    <xf numFmtId="0" fontId="39" fillId="5" borderId="46" xfId="4" quotePrefix="1" applyFont="1" applyFill="1" applyBorder="1" applyAlignment="1">
      <alignment horizontal="justify" vertical="center" wrapText="1"/>
    </xf>
    <xf numFmtId="0" fontId="43" fillId="13" borderId="69" xfId="5" applyFont="1" applyFill="1" applyBorder="1" applyAlignment="1">
      <alignment horizontal="center" vertical="center"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9" fillId="4" borderId="42" xfId="4" quotePrefix="1" applyFont="1" applyFill="1" applyBorder="1" applyAlignment="1">
      <alignment horizontal="left" vertical="top" wrapText="1"/>
    </xf>
    <xf numFmtId="0" fontId="39" fillId="4" borderId="43" xfId="4" quotePrefix="1" applyFont="1" applyFill="1" applyBorder="1" applyAlignment="1">
      <alignment horizontal="left" vertical="top" wrapText="1"/>
    </xf>
    <xf numFmtId="0" fontId="39" fillId="4" borderId="44" xfId="4" quotePrefix="1" applyFont="1" applyFill="1" applyBorder="1" applyAlignment="1">
      <alignment horizontal="left" vertical="top" wrapText="1"/>
    </xf>
    <xf numFmtId="0" fontId="14" fillId="0" borderId="1" xfId="2" applyFont="1" applyBorder="1" applyAlignment="1">
      <alignment horizontal="center" vertical="center" wrapText="1"/>
    </xf>
    <xf numFmtId="0" fontId="4" fillId="0" borderId="1" xfId="2" applyFont="1" applyBorder="1" applyAlignment="1" applyProtection="1">
      <alignment horizontal="left" vertical="center" wrapText="1"/>
      <protection locked="0"/>
    </xf>
    <xf numFmtId="0" fontId="4" fillId="0" borderId="0" xfId="2" applyFont="1" applyAlignment="1" applyProtection="1">
      <alignment horizontal="left" vertical="center" wrapText="1"/>
      <protection locked="0"/>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25"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66" xfId="2" applyFont="1" applyBorder="1" applyAlignment="1">
      <alignment horizontal="center" vertical="center" textRotation="90" wrapText="1"/>
    </xf>
    <xf numFmtId="0" fontId="15" fillId="0" borderId="67" xfId="2" applyFont="1" applyBorder="1" applyAlignment="1">
      <alignment horizontal="center" vertical="center" textRotation="90" wrapText="1"/>
    </xf>
    <xf numFmtId="0" fontId="15" fillId="0" borderId="3" xfId="2" applyFont="1" applyBorder="1" applyAlignment="1">
      <alignment horizontal="center" vertical="center" textRotation="90" wrapText="1"/>
    </xf>
    <xf numFmtId="0" fontId="15" fillId="0" borderId="27" xfId="2" applyFont="1" applyBorder="1" applyAlignment="1">
      <alignment horizontal="center" vertical="center" textRotation="90" wrapText="1"/>
    </xf>
    <xf numFmtId="0" fontId="15" fillId="2" borderId="21" xfId="2" applyFont="1" applyFill="1" applyBorder="1" applyAlignment="1">
      <alignment horizontal="center"/>
    </xf>
    <xf numFmtId="0" fontId="15" fillId="2" borderId="22" xfId="2" applyFont="1" applyFill="1" applyBorder="1" applyAlignment="1">
      <alignment horizontal="center"/>
    </xf>
    <xf numFmtId="0" fontId="15" fillId="2" borderId="23" xfId="2" applyFont="1" applyFill="1" applyBorder="1" applyAlignment="1">
      <alignment horizontal="center"/>
    </xf>
    <xf numFmtId="0" fontId="5" fillId="0" borderId="6" xfId="2" applyFont="1" applyBorder="1" applyAlignment="1">
      <alignment horizontal="center" vertical="center" wrapText="1"/>
    </xf>
    <xf numFmtId="0" fontId="5" fillId="0" borderId="28" xfId="2" applyFont="1" applyBorder="1" applyAlignment="1">
      <alignment horizontal="center" vertical="center" wrapText="1"/>
    </xf>
    <xf numFmtId="9" fontId="22" fillId="0" borderId="6"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9" fontId="46" fillId="0" borderId="5" xfId="2" applyNumberFormat="1" applyFont="1" applyBorder="1" applyAlignment="1">
      <alignment horizontal="center" vertical="center" wrapText="1"/>
    </xf>
    <xf numFmtId="9" fontId="46" fillId="0" borderId="7" xfId="2" applyNumberFormat="1" applyFont="1" applyBorder="1" applyAlignment="1">
      <alignment horizontal="center" vertical="center" wrapText="1"/>
    </xf>
    <xf numFmtId="9" fontId="46" fillId="0" borderId="65" xfId="2" applyNumberFormat="1" applyFont="1" applyBorder="1" applyAlignment="1">
      <alignment horizontal="center" vertical="center" wrapText="1"/>
    </xf>
    <xf numFmtId="9" fontId="46" fillId="0" borderId="4" xfId="2" applyNumberFormat="1" applyFont="1" applyBorder="1" applyAlignment="1">
      <alignment horizontal="center" vertical="center" wrapText="1"/>
    </xf>
    <xf numFmtId="0" fontId="5" fillId="0" borderId="34"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28" xfId="2" applyFont="1" applyBorder="1" applyAlignment="1">
      <alignment horizontal="center" vertical="center" wrapText="1"/>
    </xf>
    <xf numFmtId="0" fontId="32" fillId="0" borderId="5" xfId="2" applyFont="1" applyBorder="1" applyAlignment="1">
      <alignment horizontal="center" vertical="center" wrapText="1"/>
    </xf>
    <xf numFmtId="0" fontId="5" fillId="0" borderId="74" xfId="2" applyFont="1" applyBorder="1" applyAlignment="1">
      <alignment horizontal="center" vertical="center" wrapText="1"/>
    </xf>
    <xf numFmtId="0" fontId="5" fillId="0" borderId="38" xfId="2" applyFont="1" applyBorder="1" applyAlignment="1">
      <alignment horizontal="center" vertical="center" wrapText="1"/>
    </xf>
    <xf numFmtId="9" fontId="5" fillId="0" borderId="36" xfId="2" applyNumberFormat="1" applyFont="1" applyBorder="1" applyAlignment="1">
      <alignment horizontal="center" vertical="center" wrapText="1"/>
    </xf>
    <xf numFmtId="9" fontId="5" fillId="0" borderId="31" xfId="2" applyNumberFormat="1" applyFont="1" applyBorder="1" applyAlignment="1">
      <alignment horizontal="center" vertical="center" wrapText="1"/>
    </xf>
    <xf numFmtId="9" fontId="5" fillId="0" borderId="74" xfId="2" applyNumberFormat="1" applyFont="1" applyBorder="1" applyAlignment="1">
      <alignment horizontal="center" vertical="center" wrapText="1"/>
    </xf>
    <xf numFmtId="9" fontId="5" fillId="0" borderId="32" xfId="2" applyNumberFormat="1" applyFont="1" applyBorder="1" applyAlignment="1">
      <alignment horizontal="center" vertical="center" wrapText="1"/>
    </xf>
    <xf numFmtId="0" fontId="5" fillId="0" borderId="36" xfId="2" applyFont="1" applyBorder="1" applyAlignment="1">
      <alignment horizontal="center" vertical="center" wrapText="1"/>
    </xf>
    <xf numFmtId="0" fontId="5" fillId="0" borderId="31" xfId="2" applyFont="1" applyBorder="1" applyAlignment="1">
      <alignment horizontal="center" vertical="center" wrapText="1"/>
    </xf>
    <xf numFmtId="0" fontId="13" fillId="0" borderId="3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7"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28" xfId="2" applyFont="1" applyBorder="1" applyAlignment="1">
      <alignment horizontal="center" vertical="center" wrapText="1"/>
    </xf>
    <xf numFmtId="0" fontId="13" fillId="0" borderId="6" xfId="2" applyFont="1" applyBorder="1" applyAlignment="1">
      <alignment horizontal="left" vertical="center" wrapText="1"/>
    </xf>
    <xf numFmtId="0" fontId="13" fillId="0" borderId="1" xfId="2" applyFont="1" applyBorder="1" applyAlignment="1">
      <alignment horizontal="left" vertical="center" wrapText="1"/>
    </xf>
    <xf numFmtId="0" fontId="13" fillId="0" borderId="28" xfId="2" applyFont="1" applyBorder="1" applyAlignment="1">
      <alignment horizontal="left" vertical="center" wrapText="1"/>
    </xf>
    <xf numFmtId="9" fontId="24" fillId="0" borderId="6" xfId="0" applyNumberFormat="1" applyFont="1" applyBorder="1" applyAlignment="1">
      <alignment horizontal="center" vertical="center" wrapText="1"/>
    </xf>
    <xf numFmtId="9" fontId="24" fillId="0" borderId="1"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9" fontId="24" fillId="0" borderId="25"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9" xfId="0" applyNumberFormat="1" applyFont="1" applyBorder="1" applyAlignment="1">
      <alignment horizontal="center" vertical="center" wrapText="1"/>
    </xf>
    <xf numFmtId="0" fontId="15" fillId="0" borderId="8" xfId="2" applyFont="1" applyBorder="1" applyAlignment="1">
      <alignment horizontal="center" vertical="center" textRotation="90" wrapText="1"/>
    </xf>
    <xf numFmtId="0" fontId="15" fillId="0" borderId="1" xfId="2" applyFont="1" applyBorder="1" applyAlignment="1">
      <alignment horizontal="center" vertical="center" wrapText="1"/>
    </xf>
    <xf numFmtId="0" fontId="15" fillId="2" borderId="18" xfId="2" applyFont="1" applyFill="1" applyBorder="1" applyAlignment="1">
      <alignment horizontal="center"/>
    </xf>
    <xf numFmtId="0" fontId="15" fillId="2" borderId="17" xfId="2" applyFont="1" applyFill="1" applyBorder="1" applyAlignment="1">
      <alignment horizontal="center"/>
    </xf>
    <xf numFmtId="0" fontId="15" fillId="2" borderId="16" xfId="2" applyFont="1" applyFill="1" applyBorder="1" applyAlignment="1">
      <alignment horizontal="center"/>
    </xf>
    <xf numFmtId="0" fontId="8" fillId="0" borderId="8"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0" fillId="5" borderId="14" xfId="0" applyFill="1" applyBorder="1" applyAlignment="1">
      <alignment horizontal="left" vertical="top" wrapText="1"/>
    </xf>
    <xf numFmtId="0" fontId="0" fillId="5" borderId="13" xfId="0" applyFill="1" applyBorder="1" applyAlignment="1">
      <alignment horizontal="left" vertical="top" wrapText="1"/>
    </xf>
    <xf numFmtId="0" fontId="0" fillId="5" borderId="12" xfId="0" applyFill="1" applyBorder="1" applyAlignment="1">
      <alignment horizontal="left" vertical="top" wrapText="1"/>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0" fillId="5" borderId="18" xfId="0" applyFill="1" applyBorder="1" applyAlignment="1">
      <alignment vertical="top" wrapText="1"/>
    </xf>
    <xf numFmtId="0" fontId="0" fillId="5" borderId="17" xfId="0" applyFill="1" applyBorder="1" applyAlignment="1">
      <alignment vertical="top" wrapText="1"/>
    </xf>
    <xf numFmtId="0" fontId="0" fillId="5" borderId="16" xfId="0" applyFill="1" applyBorder="1" applyAlignment="1">
      <alignment vertical="top" wrapText="1"/>
    </xf>
    <xf numFmtId="0" fontId="0" fillId="5" borderId="15" xfId="0" applyFill="1" applyBorder="1" applyAlignment="1">
      <alignment horizontal="left" vertical="top" wrapText="1"/>
    </xf>
    <xf numFmtId="0" fontId="0" fillId="5" borderId="0" xfId="0" applyFill="1" applyAlignment="1">
      <alignment horizontal="left" vertical="top" wrapText="1"/>
    </xf>
    <xf numFmtId="0" fontId="0" fillId="5" borderId="2" xfId="0" applyFill="1" applyBorder="1" applyAlignment="1">
      <alignment horizontal="left" vertical="top" wrapText="1"/>
    </xf>
    <xf numFmtId="0" fontId="0" fillId="5" borderId="15" xfId="0" applyFill="1" applyBorder="1" applyAlignment="1">
      <alignment horizontal="left" vertical="top"/>
    </xf>
    <xf numFmtId="0" fontId="0" fillId="5" borderId="0" xfId="0" applyFill="1" applyAlignment="1">
      <alignment horizontal="left" vertical="top"/>
    </xf>
    <xf numFmtId="0" fontId="0" fillId="5" borderId="2" xfId="0" applyFill="1" applyBorder="1" applyAlignment="1">
      <alignment horizontal="left" vertical="top"/>
    </xf>
    <xf numFmtId="0" fontId="24" fillId="0" borderId="1" xfId="0" applyFont="1" applyBorder="1" applyAlignment="1">
      <alignment horizontal="center" wrapText="1"/>
    </xf>
    <xf numFmtId="0" fontId="24" fillId="0" borderId="9" xfId="0" applyFont="1" applyBorder="1" applyAlignment="1">
      <alignment horizontal="center" wrapText="1"/>
    </xf>
    <xf numFmtId="0" fontId="22" fillId="0" borderId="0" xfId="0" applyFont="1" applyAlignment="1">
      <alignment horizontal="center" wrapText="1"/>
    </xf>
  </cellXfs>
  <cellStyles count="6">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s>
  <dxfs count="21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85</xdr:row>
      <xdr:rowOff>0</xdr:rowOff>
    </xdr:from>
    <xdr:to>
      <xdr:col>4</xdr:col>
      <xdr:colOff>90438</xdr:colOff>
      <xdr:row>90</xdr:row>
      <xdr:rowOff>41459</xdr:rowOff>
    </xdr:to>
    <xdr:sp macro="" textlink="">
      <xdr:nvSpPr>
        <xdr:cNvPr id="6238" name="Text Box 15">
          <a:extLst>
            <a:ext uri="{FF2B5EF4-FFF2-40B4-BE49-F238E27FC236}">
              <a16:creationId xmlns:a16="http://schemas.microsoft.com/office/drawing/2014/main" id="{00000000-0008-0000-08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39" name="Text Box 16">
          <a:extLst>
            <a:ext uri="{FF2B5EF4-FFF2-40B4-BE49-F238E27FC236}">
              <a16:creationId xmlns:a16="http://schemas.microsoft.com/office/drawing/2014/main" id="{00000000-0008-0000-08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0" name="Text Box 17">
          <a:extLst>
            <a:ext uri="{FF2B5EF4-FFF2-40B4-BE49-F238E27FC236}">
              <a16:creationId xmlns:a16="http://schemas.microsoft.com/office/drawing/2014/main" id="{00000000-0008-0000-08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1" name="Text Box 18">
          <a:extLst>
            <a:ext uri="{FF2B5EF4-FFF2-40B4-BE49-F238E27FC236}">
              <a16:creationId xmlns:a16="http://schemas.microsoft.com/office/drawing/2014/main" id="{00000000-0008-0000-08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2" name="Text Box 19">
          <a:extLst>
            <a:ext uri="{FF2B5EF4-FFF2-40B4-BE49-F238E27FC236}">
              <a16:creationId xmlns:a16="http://schemas.microsoft.com/office/drawing/2014/main" id="{00000000-0008-0000-08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504825</xdr:rowOff>
    </xdr:from>
    <xdr:to>
      <xdr:col>4</xdr:col>
      <xdr:colOff>95250</xdr:colOff>
      <xdr:row>9</xdr:row>
      <xdr:rowOff>448783</xdr:rowOff>
    </xdr:to>
    <xdr:sp macro="" textlink="">
      <xdr:nvSpPr>
        <xdr:cNvPr id="9" name="Text Box 15">
          <a:extLst>
            <a:ext uri="{FF2B5EF4-FFF2-40B4-BE49-F238E27FC236}">
              <a16:creationId xmlns:a16="http://schemas.microsoft.com/office/drawing/2014/main" id="{00000000-0008-0000-08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85</xdr:row>
      <xdr:rowOff>0</xdr:rowOff>
    </xdr:from>
    <xdr:ext cx="95250" cy="213632"/>
    <xdr:sp macro="" textlink="">
      <xdr:nvSpPr>
        <xdr:cNvPr id="11" name="Text Box 15">
          <a:extLst>
            <a:ext uri="{FF2B5EF4-FFF2-40B4-BE49-F238E27FC236}">
              <a16:creationId xmlns:a16="http://schemas.microsoft.com/office/drawing/2014/main" id="{00000000-0008-0000-08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 name="Text Box 15">
          <a:extLst>
            <a:ext uri="{FF2B5EF4-FFF2-40B4-BE49-F238E27FC236}">
              <a16:creationId xmlns:a16="http://schemas.microsoft.com/office/drawing/2014/main" id="{00000000-0008-0000-08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 name="Text Box 15">
          <a:extLst>
            <a:ext uri="{FF2B5EF4-FFF2-40B4-BE49-F238E27FC236}">
              <a16:creationId xmlns:a16="http://schemas.microsoft.com/office/drawing/2014/main" id="{00000000-0008-0000-08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 name="Text Box 15">
          <a:extLst>
            <a:ext uri="{FF2B5EF4-FFF2-40B4-BE49-F238E27FC236}">
              <a16:creationId xmlns:a16="http://schemas.microsoft.com/office/drawing/2014/main" id="{00000000-0008-0000-08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 name="Text Box 15">
          <a:extLst>
            <a:ext uri="{FF2B5EF4-FFF2-40B4-BE49-F238E27FC236}">
              <a16:creationId xmlns:a16="http://schemas.microsoft.com/office/drawing/2014/main" id="{00000000-0008-0000-08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 name="Text Box 15">
          <a:extLst>
            <a:ext uri="{FF2B5EF4-FFF2-40B4-BE49-F238E27FC236}">
              <a16:creationId xmlns:a16="http://schemas.microsoft.com/office/drawing/2014/main" id="{00000000-0008-0000-08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 name="Text Box 15">
          <a:extLst>
            <a:ext uri="{FF2B5EF4-FFF2-40B4-BE49-F238E27FC236}">
              <a16:creationId xmlns:a16="http://schemas.microsoft.com/office/drawing/2014/main" id="{00000000-0008-0000-08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 name="Text Box 15">
          <a:extLst>
            <a:ext uri="{FF2B5EF4-FFF2-40B4-BE49-F238E27FC236}">
              <a16:creationId xmlns:a16="http://schemas.microsoft.com/office/drawing/2014/main" id="{00000000-0008-0000-08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 name="Text Box 15">
          <a:extLst>
            <a:ext uri="{FF2B5EF4-FFF2-40B4-BE49-F238E27FC236}">
              <a16:creationId xmlns:a16="http://schemas.microsoft.com/office/drawing/2014/main" id="{00000000-0008-0000-08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 name="Text Box 15">
          <a:extLst>
            <a:ext uri="{FF2B5EF4-FFF2-40B4-BE49-F238E27FC236}">
              <a16:creationId xmlns:a16="http://schemas.microsoft.com/office/drawing/2014/main" id="{00000000-0008-0000-08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 name="Text Box 15">
          <a:extLst>
            <a:ext uri="{FF2B5EF4-FFF2-40B4-BE49-F238E27FC236}">
              <a16:creationId xmlns:a16="http://schemas.microsoft.com/office/drawing/2014/main" id="{00000000-0008-0000-08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 name="Text Box 15">
          <a:extLst>
            <a:ext uri="{FF2B5EF4-FFF2-40B4-BE49-F238E27FC236}">
              <a16:creationId xmlns:a16="http://schemas.microsoft.com/office/drawing/2014/main" id="{00000000-0008-0000-08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 name="Text Box 15">
          <a:extLst>
            <a:ext uri="{FF2B5EF4-FFF2-40B4-BE49-F238E27FC236}">
              <a16:creationId xmlns:a16="http://schemas.microsoft.com/office/drawing/2014/main" id="{00000000-0008-0000-08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6" name="Text Box 16">
          <a:extLst>
            <a:ext uri="{FF2B5EF4-FFF2-40B4-BE49-F238E27FC236}">
              <a16:creationId xmlns:a16="http://schemas.microsoft.com/office/drawing/2014/main" id="{00000000-0008-0000-08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7" name="Text Box 17">
          <a:extLst>
            <a:ext uri="{FF2B5EF4-FFF2-40B4-BE49-F238E27FC236}">
              <a16:creationId xmlns:a16="http://schemas.microsoft.com/office/drawing/2014/main" id="{00000000-0008-0000-08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8" name="Text Box 18">
          <a:extLst>
            <a:ext uri="{FF2B5EF4-FFF2-40B4-BE49-F238E27FC236}">
              <a16:creationId xmlns:a16="http://schemas.microsoft.com/office/drawing/2014/main" id="{00000000-0008-0000-08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9" name="Text Box 19">
          <a:extLst>
            <a:ext uri="{FF2B5EF4-FFF2-40B4-BE49-F238E27FC236}">
              <a16:creationId xmlns:a16="http://schemas.microsoft.com/office/drawing/2014/main" id="{00000000-0008-0000-08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30" name="Text Box 15">
          <a:extLst>
            <a:ext uri="{FF2B5EF4-FFF2-40B4-BE49-F238E27FC236}">
              <a16:creationId xmlns:a16="http://schemas.microsoft.com/office/drawing/2014/main" id="{00000000-0008-0000-08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1" name="Text Box 16">
          <a:extLst>
            <a:ext uri="{FF2B5EF4-FFF2-40B4-BE49-F238E27FC236}">
              <a16:creationId xmlns:a16="http://schemas.microsoft.com/office/drawing/2014/main" id="{00000000-0008-0000-08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2" name="Text Box 17">
          <a:extLst>
            <a:ext uri="{FF2B5EF4-FFF2-40B4-BE49-F238E27FC236}">
              <a16:creationId xmlns:a16="http://schemas.microsoft.com/office/drawing/2014/main" id="{00000000-0008-0000-08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3" name="Text Box 18">
          <a:extLst>
            <a:ext uri="{FF2B5EF4-FFF2-40B4-BE49-F238E27FC236}">
              <a16:creationId xmlns:a16="http://schemas.microsoft.com/office/drawing/2014/main" id="{00000000-0008-0000-08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4" name="Text Box 19">
          <a:extLst>
            <a:ext uri="{FF2B5EF4-FFF2-40B4-BE49-F238E27FC236}">
              <a16:creationId xmlns:a16="http://schemas.microsoft.com/office/drawing/2014/main" id="{00000000-0008-0000-08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 name="Text Box 15">
          <a:extLst>
            <a:ext uri="{FF2B5EF4-FFF2-40B4-BE49-F238E27FC236}">
              <a16:creationId xmlns:a16="http://schemas.microsoft.com/office/drawing/2014/main" id="{00000000-0008-0000-08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1" name="Text Box 16">
          <a:extLst>
            <a:ext uri="{FF2B5EF4-FFF2-40B4-BE49-F238E27FC236}">
              <a16:creationId xmlns:a16="http://schemas.microsoft.com/office/drawing/2014/main" id="{00000000-0008-0000-08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2" name="Text Box 17">
          <a:extLst>
            <a:ext uri="{FF2B5EF4-FFF2-40B4-BE49-F238E27FC236}">
              <a16:creationId xmlns:a16="http://schemas.microsoft.com/office/drawing/2014/main" id="{00000000-0008-0000-08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3" name="Text Box 18">
          <a:extLst>
            <a:ext uri="{FF2B5EF4-FFF2-40B4-BE49-F238E27FC236}">
              <a16:creationId xmlns:a16="http://schemas.microsoft.com/office/drawing/2014/main" id="{00000000-0008-0000-08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4" name="Text Box 19">
          <a:extLst>
            <a:ext uri="{FF2B5EF4-FFF2-40B4-BE49-F238E27FC236}">
              <a16:creationId xmlns:a16="http://schemas.microsoft.com/office/drawing/2014/main" id="{00000000-0008-0000-08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442269"/>
    <xdr:sp macro="" textlink="">
      <xdr:nvSpPr>
        <xdr:cNvPr id="45" name="Text Box 15">
          <a:extLst>
            <a:ext uri="{FF2B5EF4-FFF2-40B4-BE49-F238E27FC236}">
              <a16:creationId xmlns:a16="http://schemas.microsoft.com/office/drawing/2014/main" id="{00000000-0008-0000-08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 name="Text Box 15">
          <a:extLst>
            <a:ext uri="{FF2B5EF4-FFF2-40B4-BE49-F238E27FC236}">
              <a16:creationId xmlns:a16="http://schemas.microsoft.com/office/drawing/2014/main" id="{00000000-0008-0000-08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 name="Text Box 15">
          <a:extLst>
            <a:ext uri="{FF2B5EF4-FFF2-40B4-BE49-F238E27FC236}">
              <a16:creationId xmlns:a16="http://schemas.microsoft.com/office/drawing/2014/main" id="{00000000-0008-0000-08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 name="Text Box 15">
          <a:extLst>
            <a:ext uri="{FF2B5EF4-FFF2-40B4-BE49-F238E27FC236}">
              <a16:creationId xmlns:a16="http://schemas.microsoft.com/office/drawing/2014/main" id="{00000000-0008-0000-08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 name="Text Box 15">
          <a:extLst>
            <a:ext uri="{FF2B5EF4-FFF2-40B4-BE49-F238E27FC236}">
              <a16:creationId xmlns:a16="http://schemas.microsoft.com/office/drawing/2014/main" id="{00000000-0008-0000-08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 name="Text Box 15">
          <a:extLst>
            <a:ext uri="{FF2B5EF4-FFF2-40B4-BE49-F238E27FC236}">
              <a16:creationId xmlns:a16="http://schemas.microsoft.com/office/drawing/2014/main" id="{00000000-0008-0000-08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 name="Text Box 15">
          <a:extLst>
            <a:ext uri="{FF2B5EF4-FFF2-40B4-BE49-F238E27FC236}">
              <a16:creationId xmlns:a16="http://schemas.microsoft.com/office/drawing/2014/main" id="{00000000-0008-0000-08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 name="Text Box 15">
          <a:extLst>
            <a:ext uri="{FF2B5EF4-FFF2-40B4-BE49-F238E27FC236}">
              <a16:creationId xmlns:a16="http://schemas.microsoft.com/office/drawing/2014/main" id="{00000000-0008-0000-08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 name="Text Box 15">
          <a:extLst>
            <a:ext uri="{FF2B5EF4-FFF2-40B4-BE49-F238E27FC236}">
              <a16:creationId xmlns:a16="http://schemas.microsoft.com/office/drawing/2014/main" id="{00000000-0008-0000-08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 name="Text Box 15">
          <a:extLst>
            <a:ext uri="{FF2B5EF4-FFF2-40B4-BE49-F238E27FC236}">
              <a16:creationId xmlns:a16="http://schemas.microsoft.com/office/drawing/2014/main" id="{00000000-0008-0000-08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 name="Text Box 15">
          <a:extLst>
            <a:ext uri="{FF2B5EF4-FFF2-40B4-BE49-F238E27FC236}">
              <a16:creationId xmlns:a16="http://schemas.microsoft.com/office/drawing/2014/main" id="{00000000-0008-0000-08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 name="Text Box 15">
          <a:extLst>
            <a:ext uri="{FF2B5EF4-FFF2-40B4-BE49-F238E27FC236}">
              <a16:creationId xmlns:a16="http://schemas.microsoft.com/office/drawing/2014/main" id="{00000000-0008-0000-08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 name="Text Box 15">
          <a:extLst>
            <a:ext uri="{FF2B5EF4-FFF2-40B4-BE49-F238E27FC236}">
              <a16:creationId xmlns:a16="http://schemas.microsoft.com/office/drawing/2014/main" id="{00000000-0008-0000-08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 name="Text Box 15">
          <a:extLst>
            <a:ext uri="{FF2B5EF4-FFF2-40B4-BE49-F238E27FC236}">
              <a16:creationId xmlns:a16="http://schemas.microsoft.com/office/drawing/2014/main" id="{00000000-0008-0000-08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 name="Text Box 15">
          <a:extLst>
            <a:ext uri="{FF2B5EF4-FFF2-40B4-BE49-F238E27FC236}">
              <a16:creationId xmlns:a16="http://schemas.microsoft.com/office/drawing/2014/main" id="{00000000-0008-0000-08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0" name="Text Box 16">
          <a:extLst>
            <a:ext uri="{FF2B5EF4-FFF2-40B4-BE49-F238E27FC236}">
              <a16:creationId xmlns:a16="http://schemas.microsoft.com/office/drawing/2014/main" id="{00000000-0008-0000-08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1" name="Text Box 17">
          <a:extLst>
            <a:ext uri="{FF2B5EF4-FFF2-40B4-BE49-F238E27FC236}">
              <a16:creationId xmlns:a16="http://schemas.microsoft.com/office/drawing/2014/main" id="{00000000-0008-0000-08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2" name="Text Box 18">
          <a:extLst>
            <a:ext uri="{FF2B5EF4-FFF2-40B4-BE49-F238E27FC236}">
              <a16:creationId xmlns:a16="http://schemas.microsoft.com/office/drawing/2014/main" id="{00000000-0008-0000-08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3" name="Text Box 19">
          <a:extLst>
            <a:ext uri="{FF2B5EF4-FFF2-40B4-BE49-F238E27FC236}">
              <a16:creationId xmlns:a16="http://schemas.microsoft.com/office/drawing/2014/main" id="{00000000-0008-0000-08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 name="Text Box 15">
          <a:extLst>
            <a:ext uri="{FF2B5EF4-FFF2-40B4-BE49-F238E27FC236}">
              <a16:creationId xmlns:a16="http://schemas.microsoft.com/office/drawing/2014/main" id="{00000000-0008-0000-08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5" name="Text Box 16">
          <a:extLst>
            <a:ext uri="{FF2B5EF4-FFF2-40B4-BE49-F238E27FC236}">
              <a16:creationId xmlns:a16="http://schemas.microsoft.com/office/drawing/2014/main" id="{00000000-0008-0000-08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6" name="Text Box 17">
          <a:extLst>
            <a:ext uri="{FF2B5EF4-FFF2-40B4-BE49-F238E27FC236}">
              <a16:creationId xmlns:a16="http://schemas.microsoft.com/office/drawing/2014/main" id="{00000000-0008-0000-08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7" name="Text Box 18">
          <a:extLst>
            <a:ext uri="{FF2B5EF4-FFF2-40B4-BE49-F238E27FC236}">
              <a16:creationId xmlns:a16="http://schemas.microsoft.com/office/drawing/2014/main" id="{00000000-0008-0000-08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8" name="Text Box 19">
          <a:extLst>
            <a:ext uri="{FF2B5EF4-FFF2-40B4-BE49-F238E27FC236}">
              <a16:creationId xmlns:a16="http://schemas.microsoft.com/office/drawing/2014/main" id="{00000000-0008-0000-08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 name="Text Box 15">
          <a:extLst>
            <a:ext uri="{FF2B5EF4-FFF2-40B4-BE49-F238E27FC236}">
              <a16:creationId xmlns:a16="http://schemas.microsoft.com/office/drawing/2014/main" id="{00000000-0008-0000-08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0" name="Text Box 16">
          <a:extLst>
            <a:ext uri="{FF2B5EF4-FFF2-40B4-BE49-F238E27FC236}">
              <a16:creationId xmlns:a16="http://schemas.microsoft.com/office/drawing/2014/main" id="{00000000-0008-0000-08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1" name="Text Box 17">
          <a:extLst>
            <a:ext uri="{FF2B5EF4-FFF2-40B4-BE49-F238E27FC236}">
              <a16:creationId xmlns:a16="http://schemas.microsoft.com/office/drawing/2014/main" id="{00000000-0008-0000-08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2" name="Text Box 18">
          <a:extLst>
            <a:ext uri="{FF2B5EF4-FFF2-40B4-BE49-F238E27FC236}">
              <a16:creationId xmlns:a16="http://schemas.microsoft.com/office/drawing/2014/main" id="{00000000-0008-0000-08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3" name="Text Box 19">
          <a:extLst>
            <a:ext uri="{FF2B5EF4-FFF2-40B4-BE49-F238E27FC236}">
              <a16:creationId xmlns:a16="http://schemas.microsoft.com/office/drawing/2014/main" id="{00000000-0008-0000-08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xdr:row>
      <xdr:rowOff>504825</xdr:rowOff>
    </xdr:from>
    <xdr:ext cx="95250" cy="442269"/>
    <xdr:sp macro="" textlink="">
      <xdr:nvSpPr>
        <xdr:cNvPr id="74" name="Text Box 15">
          <a:extLst>
            <a:ext uri="{FF2B5EF4-FFF2-40B4-BE49-F238E27FC236}">
              <a16:creationId xmlns:a16="http://schemas.microsoft.com/office/drawing/2014/main" id="{00000000-0008-0000-0800-00004A000000}"/>
            </a:ext>
          </a:extLst>
        </xdr:cNvPr>
        <xdr:cNvSpPr txBox="1">
          <a:spLocks noChangeArrowheads="1"/>
        </xdr:cNvSpPr>
      </xdr:nvSpPr>
      <xdr:spPr bwMode="auto">
        <a:xfrm>
          <a:off x="9374909"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5" name="Text Box 15">
          <a:extLst>
            <a:ext uri="{FF2B5EF4-FFF2-40B4-BE49-F238E27FC236}">
              <a16:creationId xmlns:a16="http://schemas.microsoft.com/office/drawing/2014/main" id="{00000000-0008-0000-08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6" name="Text Box 15">
          <a:extLst>
            <a:ext uri="{FF2B5EF4-FFF2-40B4-BE49-F238E27FC236}">
              <a16:creationId xmlns:a16="http://schemas.microsoft.com/office/drawing/2014/main" id="{00000000-0008-0000-08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7" name="Text Box 15">
          <a:extLst>
            <a:ext uri="{FF2B5EF4-FFF2-40B4-BE49-F238E27FC236}">
              <a16:creationId xmlns:a16="http://schemas.microsoft.com/office/drawing/2014/main" id="{00000000-0008-0000-08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8" name="Text Box 15">
          <a:extLst>
            <a:ext uri="{FF2B5EF4-FFF2-40B4-BE49-F238E27FC236}">
              <a16:creationId xmlns:a16="http://schemas.microsoft.com/office/drawing/2014/main" id="{00000000-0008-0000-08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9" name="Text Box 15">
          <a:extLst>
            <a:ext uri="{FF2B5EF4-FFF2-40B4-BE49-F238E27FC236}">
              <a16:creationId xmlns:a16="http://schemas.microsoft.com/office/drawing/2014/main" id="{00000000-0008-0000-08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0" name="Text Box 15">
          <a:extLst>
            <a:ext uri="{FF2B5EF4-FFF2-40B4-BE49-F238E27FC236}">
              <a16:creationId xmlns:a16="http://schemas.microsoft.com/office/drawing/2014/main" id="{00000000-0008-0000-08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1" name="Text Box 15">
          <a:extLst>
            <a:ext uri="{FF2B5EF4-FFF2-40B4-BE49-F238E27FC236}">
              <a16:creationId xmlns:a16="http://schemas.microsoft.com/office/drawing/2014/main" id="{00000000-0008-0000-08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2" name="Text Box 15">
          <a:extLst>
            <a:ext uri="{FF2B5EF4-FFF2-40B4-BE49-F238E27FC236}">
              <a16:creationId xmlns:a16="http://schemas.microsoft.com/office/drawing/2014/main" id="{00000000-0008-0000-08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3" name="Text Box 15">
          <a:extLst>
            <a:ext uri="{FF2B5EF4-FFF2-40B4-BE49-F238E27FC236}">
              <a16:creationId xmlns:a16="http://schemas.microsoft.com/office/drawing/2014/main" id="{00000000-0008-0000-08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4" name="Text Box 15">
          <a:extLst>
            <a:ext uri="{FF2B5EF4-FFF2-40B4-BE49-F238E27FC236}">
              <a16:creationId xmlns:a16="http://schemas.microsoft.com/office/drawing/2014/main" id="{00000000-0008-0000-08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5" name="Text Box 15">
          <a:extLst>
            <a:ext uri="{FF2B5EF4-FFF2-40B4-BE49-F238E27FC236}">
              <a16:creationId xmlns:a16="http://schemas.microsoft.com/office/drawing/2014/main" id="{00000000-0008-0000-08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6" name="Text Box 15">
          <a:extLst>
            <a:ext uri="{FF2B5EF4-FFF2-40B4-BE49-F238E27FC236}">
              <a16:creationId xmlns:a16="http://schemas.microsoft.com/office/drawing/2014/main" id="{00000000-0008-0000-08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7" name="Text Box 15">
          <a:extLst>
            <a:ext uri="{FF2B5EF4-FFF2-40B4-BE49-F238E27FC236}">
              <a16:creationId xmlns:a16="http://schemas.microsoft.com/office/drawing/2014/main" id="{00000000-0008-0000-08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8" name="Text Box 15">
          <a:extLst>
            <a:ext uri="{FF2B5EF4-FFF2-40B4-BE49-F238E27FC236}">
              <a16:creationId xmlns:a16="http://schemas.microsoft.com/office/drawing/2014/main" id="{00000000-0008-0000-08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89" name="Text Box 16">
          <a:extLst>
            <a:ext uri="{FF2B5EF4-FFF2-40B4-BE49-F238E27FC236}">
              <a16:creationId xmlns:a16="http://schemas.microsoft.com/office/drawing/2014/main" id="{00000000-0008-0000-08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0" name="Text Box 17">
          <a:extLst>
            <a:ext uri="{FF2B5EF4-FFF2-40B4-BE49-F238E27FC236}">
              <a16:creationId xmlns:a16="http://schemas.microsoft.com/office/drawing/2014/main" id="{00000000-0008-0000-08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1" name="Text Box 18">
          <a:extLst>
            <a:ext uri="{FF2B5EF4-FFF2-40B4-BE49-F238E27FC236}">
              <a16:creationId xmlns:a16="http://schemas.microsoft.com/office/drawing/2014/main" id="{00000000-0008-0000-08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2" name="Text Box 19">
          <a:extLst>
            <a:ext uri="{FF2B5EF4-FFF2-40B4-BE49-F238E27FC236}">
              <a16:creationId xmlns:a16="http://schemas.microsoft.com/office/drawing/2014/main" id="{00000000-0008-0000-08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3" name="Text Box 15">
          <a:extLst>
            <a:ext uri="{FF2B5EF4-FFF2-40B4-BE49-F238E27FC236}">
              <a16:creationId xmlns:a16="http://schemas.microsoft.com/office/drawing/2014/main" id="{00000000-0008-0000-08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4" name="Text Box 16">
          <a:extLst>
            <a:ext uri="{FF2B5EF4-FFF2-40B4-BE49-F238E27FC236}">
              <a16:creationId xmlns:a16="http://schemas.microsoft.com/office/drawing/2014/main" id="{00000000-0008-0000-08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5" name="Text Box 17">
          <a:extLst>
            <a:ext uri="{FF2B5EF4-FFF2-40B4-BE49-F238E27FC236}">
              <a16:creationId xmlns:a16="http://schemas.microsoft.com/office/drawing/2014/main" id="{00000000-0008-0000-08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6" name="Text Box 18">
          <a:extLst>
            <a:ext uri="{FF2B5EF4-FFF2-40B4-BE49-F238E27FC236}">
              <a16:creationId xmlns:a16="http://schemas.microsoft.com/office/drawing/2014/main" id="{00000000-0008-0000-08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7" name="Text Box 19">
          <a:extLst>
            <a:ext uri="{FF2B5EF4-FFF2-40B4-BE49-F238E27FC236}">
              <a16:creationId xmlns:a16="http://schemas.microsoft.com/office/drawing/2014/main" id="{00000000-0008-0000-08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8" name="Text Box 15">
          <a:extLst>
            <a:ext uri="{FF2B5EF4-FFF2-40B4-BE49-F238E27FC236}">
              <a16:creationId xmlns:a16="http://schemas.microsoft.com/office/drawing/2014/main" id="{00000000-0008-0000-08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99" name="Text Box 15">
          <a:extLst>
            <a:ext uri="{FF2B5EF4-FFF2-40B4-BE49-F238E27FC236}">
              <a16:creationId xmlns:a16="http://schemas.microsoft.com/office/drawing/2014/main" id="{00000000-0008-0000-08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0" name="Text Box 15">
          <a:extLst>
            <a:ext uri="{FF2B5EF4-FFF2-40B4-BE49-F238E27FC236}">
              <a16:creationId xmlns:a16="http://schemas.microsoft.com/office/drawing/2014/main" id="{00000000-0008-0000-08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1" name="Text Box 15">
          <a:extLst>
            <a:ext uri="{FF2B5EF4-FFF2-40B4-BE49-F238E27FC236}">
              <a16:creationId xmlns:a16="http://schemas.microsoft.com/office/drawing/2014/main" id="{00000000-0008-0000-08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2" name="Text Box 15">
          <a:extLst>
            <a:ext uri="{FF2B5EF4-FFF2-40B4-BE49-F238E27FC236}">
              <a16:creationId xmlns:a16="http://schemas.microsoft.com/office/drawing/2014/main" id="{00000000-0008-0000-08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3" name="Text Box 15">
          <a:extLst>
            <a:ext uri="{FF2B5EF4-FFF2-40B4-BE49-F238E27FC236}">
              <a16:creationId xmlns:a16="http://schemas.microsoft.com/office/drawing/2014/main" id="{00000000-0008-0000-08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4" name="Text Box 15">
          <a:extLst>
            <a:ext uri="{FF2B5EF4-FFF2-40B4-BE49-F238E27FC236}">
              <a16:creationId xmlns:a16="http://schemas.microsoft.com/office/drawing/2014/main" id="{00000000-0008-0000-08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5" name="Text Box 15">
          <a:extLst>
            <a:ext uri="{FF2B5EF4-FFF2-40B4-BE49-F238E27FC236}">
              <a16:creationId xmlns:a16="http://schemas.microsoft.com/office/drawing/2014/main" id="{00000000-0008-0000-08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6" name="Text Box 15">
          <a:extLst>
            <a:ext uri="{FF2B5EF4-FFF2-40B4-BE49-F238E27FC236}">
              <a16:creationId xmlns:a16="http://schemas.microsoft.com/office/drawing/2014/main" id="{00000000-0008-0000-08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7" name="Text Box 15">
          <a:extLst>
            <a:ext uri="{FF2B5EF4-FFF2-40B4-BE49-F238E27FC236}">
              <a16:creationId xmlns:a16="http://schemas.microsoft.com/office/drawing/2014/main" id="{00000000-0008-0000-08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8" name="Text Box 15">
          <a:extLst>
            <a:ext uri="{FF2B5EF4-FFF2-40B4-BE49-F238E27FC236}">
              <a16:creationId xmlns:a16="http://schemas.microsoft.com/office/drawing/2014/main" id="{00000000-0008-0000-08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9" name="Text Box 15">
          <a:extLst>
            <a:ext uri="{FF2B5EF4-FFF2-40B4-BE49-F238E27FC236}">
              <a16:creationId xmlns:a16="http://schemas.microsoft.com/office/drawing/2014/main" id="{00000000-0008-0000-08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0" name="Text Box 15">
          <a:extLst>
            <a:ext uri="{FF2B5EF4-FFF2-40B4-BE49-F238E27FC236}">
              <a16:creationId xmlns:a16="http://schemas.microsoft.com/office/drawing/2014/main" id="{00000000-0008-0000-08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1" name="Text Box 15">
          <a:extLst>
            <a:ext uri="{FF2B5EF4-FFF2-40B4-BE49-F238E27FC236}">
              <a16:creationId xmlns:a16="http://schemas.microsoft.com/office/drawing/2014/main" id="{00000000-0008-0000-08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2" name="Text Box 15">
          <a:extLst>
            <a:ext uri="{FF2B5EF4-FFF2-40B4-BE49-F238E27FC236}">
              <a16:creationId xmlns:a16="http://schemas.microsoft.com/office/drawing/2014/main" id="{00000000-0008-0000-08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3" name="Text Box 15">
          <a:extLst>
            <a:ext uri="{FF2B5EF4-FFF2-40B4-BE49-F238E27FC236}">
              <a16:creationId xmlns:a16="http://schemas.microsoft.com/office/drawing/2014/main" id="{00000000-0008-0000-08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4" name="Text Box 15">
          <a:extLst>
            <a:ext uri="{FF2B5EF4-FFF2-40B4-BE49-F238E27FC236}">
              <a16:creationId xmlns:a16="http://schemas.microsoft.com/office/drawing/2014/main" id="{00000000-0008-0000-08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5" name="Text Box 15">
          <a:extLst>
            <a:ext uri="{FF2B5EF4-FFF2-40B4-BE49-F238E27FC236}">
              <a16:creationId xmlns:a16="http://schemas.microsoft.com/office/drawing/2014/main" id="{00000000-0008-0000-08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6" name="Text Box 15">
          <a:extLst>
            <a:ext uri="{FF2B5EF4-FFF2-40B4-BE49-F238E27FC236}">
              <a16:creationId xmlns:a16="http://schemas.microsoft.com/office/drawing/2014/main" id="{00000000-0008-0000-08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7" name="Text Box 15">
          <a:extLst>
            <a:ext uri="{FF2B5EF4-FFF2-40B4-BE49-F238E27FC236}">
              <a16:creationId xmlns:a16="http://schemas.microsoft.com/office/drawing/2014/main" id="{00000000-0008-0000-08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8" name="Text Box 15">
          <a:extLst>
            <a:ext uri="{FF2B5EF4-FFF2-40B4-BE49-F238E27FC236}">
              <a16:creationId xmlns:a16="http://schemas.microsoft.com/office/drawing/2014/main" id="{00000000-0008-0000-08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9" name="Text Box 15">
          <a:extLst>
            <a:ext uri="{FF2B5EF4-FFF2-40B4-BE49-F238E27FC236}">
              <a16:creationId xmlns:a16="http://schemas.microsoft.com/office/drawing/2014/main" id="{00000000-0008-0000-08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0" name="Text Box 15">
          <a:extLst>
            <a:ext uri="{FF2B5EF4-FFF2-40B4-BE49-F238E27FC236}">
              <a16:creationId xmlns:a16="http://schemas.microsoft.com/office/drawing/2014/main" id="{00000000-0008-0000-08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 name="Text Box 15">
          <a:extLst>
            <a:ext uri="{FF2B5EF4-FFF2-40B4-BE49-F238E27FC236}">
              <a16:creationId xmlns:a16="http://schemas.microsoft.com/office/drawing/2014/main" id="{00000000-0008-0000-08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2" name="Text Box 15">
          <a:extLst>
            <a:ext uri="{FF2B5EF4-FFF2-40B4-BE49-F238E27FC236}">
              <a16:creationId xmlns:a16="http://schemas.microsoft.com/office/drawing/2014/main" id="{00000000-0008-0000-08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 name="Text Box 15">
          <a:extLst>
            <a:ext uri="{FF2B5EF4-FFF2-40B4-BE49-F238E27FC236}">
              <a16:creationId xmlns:a16="http://schemas.microsoft.com/office/drawing/2014/main" id="{00000000-0008-0000-08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 name="Text Box 15">
          <a:extLst>
            <a:ext uri="{FF2B5EF4-FFF2-40B4-BE49-F238E27FC236}">
              <a16:creationId xmlns:a16="http://schemas.microsoft.com/office/drawing/2014/main" id="{00000000-0008-0000-08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 name="Text Box 15">
          <a:extLst>
            <a:ext uri="{FF2B5EF4-FFF2-40B4-BE49-F238E27FC236}">
              <a16:creationId xmlns:a16="http://schemas.microsoft.com/office/drawing/2014/main" id="{00000000-0008-0000-08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6" name="Text Box 15">
          <a:extLst>
            <a:ext uri="{FF2B5EF4-FFF2-40B4-BE49-F238E27FC236}">
              <a16:creationId xmlns:a16="http://schemas.microsoft.com/office/drawing/2014/main" id="{00000000-0008-0000-08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7" name="Text Box 15">
          <a:extLst>
            <a:ext uri="{FF2B5EF4-FFF2-40B4-BE49-F238E27FC236}">
              <a16:creationId xmlns:a16="http://schemas.microsoft.com/office/drawing/2014/main" id="{00000000-0008-0000-08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8" name="Text Box 15">
          <a:extLst>
            <a:ext uri="{FF2B5EF4-FFF2-40B4-BE49-F238E27FC236}">
              <a16:creationId xmlns:a16="http://schemas.microsoft.com/office/drawing/2014/main" id="{00000000-0008-0000-08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9" name="Text Box 15">
          <a:extLst>
            <a:ext uri="{FF2B5EF4-FFF2-40B4-BE49-F238E27FC236}">
              <a16:creationId xmlns:a16="http://schemas.microsoft.com/office/drawing/2014/main" id="{00000000-0008-0000-08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0" name="Text Box 15">
          <a:extLst>
            <a:ext uri="{FF2B5EF4-FFF2-40B4-BE49-F238E27FC236}">
              <a16:creationId xmlns:a16="http://schemas.microsoft.com/office/drawing/2014/main" id="{00000000-0008-0000-08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 name="Text Box 15">
          <a:extLst>
            <a:ext uri="{FF2B5EF4-FFF2-40B4-BE49-F238E27FC236}">
              <a16:creationId xmlns:a16="http://schemas.microsoft.com/office/drawing/2014/main" id="{00000000-0008-0000-08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2" name="Text Box 15">
          <a:extLst>
            <a:ext uri="{FF2B5EF4-FFF2-40B4-BE49-F238E27FC236}">
              <a16:creationId xmlns:a16="http://schemas.microsoft.com/office/drawing/2014/main" id="{00000000-0008-0000-08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3" name="Text Box 15">
          <a:extLst>
            <a:ext uri="{FF2B5EF4-FFF2-40B4-BE49-F238E27FC236}">
              <a16:creationId xmlns:a16="http://schemas.microsoft.com/office/drawing/2014/main" id="{00000000-0008-0000-08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 name="Text Box 15">
          <a:extLst>
            <a:ext uri="{FF2B5EF4-FFF2-40B4-BE49-F238E27FC236}">
              <a16:creationId xmlns:a16="http://schemas.microsoft.com/office/drawing/2014/main" id="{00000000-0008-0000-08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5" name="Text Box 15">
          <a:extLst>
            <a:ext uri="{FF2B5EF4-FFF2-40B4-BE49-F238E27FC236}">
              <a16:creationId xmlns:a16="http://schemas.microsoft.com/office/drawing/2014/main" id="{00000000-0008-0000-08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6" name="Text Box 15">
          <a:extLst>
            <a:ext uri="{FF2B5EF4-FFF2-40B4-BE49-F238E27FC236}">
              <a16:creationId xmlns:a16="http://schemas.microsoft.com/office/drawing/2014/main" id="{00000000-0008-0000-08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7" name="Text Box 15">
          <a:extLst>
            <a:ext uri="{FF2B5EF4-FFF2-40B4-BE49-F238E27FC236}">
              <a16:creationId xmlns:a16="http://schemas.microsoft.com/office/drawing/2014/main" id="{00000000-0008-0000-08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8" name="Text Box 15">
          <a:extLst>
            <a:ext uri="{FF2B5EF4-FFF2-40B4-BE49-F238E27FC236}">
              <a16:creationId xmlns:a16="http://schemas.microsoft.com/office/drawing/2014/main" id="{00000000-0008-0000-08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9" name="Text Box 15">
          <a:extLst>
            <a:ext uri="{FF2B5EF4-FFF2-40B4-BE49-F238E27FC236}">
              <a16:creationId xmlns:a16="http://schemas.microsoft.com/office/drawing/2014/main" id="{00000000-0008-0000-08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0" name="Text Box 15">
          <a:extLst>
            <a:ext uri="{FF2B5EF4-FFF2-40B4-BE49-F238E27FC236}">
              <a16:creationId xmlns:a16="http://schemas.microsoft.com/office/drawing/2014/main" id="{00000000-0008-0000-08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1" name="Text Box 15">
          <a:extLst>
            <a:ext uri="{FF2B5EF4-FFF2-40B4-BE49-F238E27FC236}">
              <a16:creationId xmlns:a16="http://schemas.microsoft.com/office/drawing/2014/main" id="{00000000-0008-0000-08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2" name="Text Box 15">
          <a:extLst>
            <a:ext uri="{FF2B5EF4-FFF2-40B4-BE49-F238E27FC236}">
              <a16:creationId xmlns:a16="http://schemas.microsoft.com/office/drawing/2014/main" id="{00000000-0008-0000-08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3" name="Text Box 15">
          <a:extLst>
            <a:ext uri="{FF2B5EF4-FFF2-40B4-BE49-F238E27FC236}">
              <a16:creationId xmlns:a16="http://schemas.microsoft.com/office/drawing/2014/main" id="{00000000-0008-0000-08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4" name="Text Box 15">
          <a:extLst>
            <a:ext uri="{FF2B5EF4-FFF2-40B4-BE49-F238E27FC236}">
              <a16:creationId xmlns:a16="http://schemas.microsoft.com/office/drawing/2014/main" id="{00000000-0008-0000-08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5" name="Text Box 15">
          <a:extLst>
            <a:ext uri="{FF2B5EF4-FFF2-40B4-BE49-F238E27FC236}">
              <a16:creationId xmlns:a16="http://schemas.microsoft.com/office/drawing/2014/main" id="{00000000-0008-0000-08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6" name="Text Box 15">
          <a:extLst>
            <a:ext uri="{FF2B5EF4-FFF2-40B4-BE49-F238E27FC236}">
              <a16:creationId xmlns:a16="http://schemas.microsoft.com/office/drawing/2014/main" id="{00000000-0008-0000-08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7" name="Text Box 15">
          <a:extLst>
            <a:ext uri="{FF2B5EF4-FFF2-40B4-BE49-F238E27FC236}">
              <a16:creationId xmlns:a16="http://schemas.microsoft.com/office/drawing/2014/main" id="{00000000-0008-0000-08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8" name="Text Box 15">
          <a:extLst>
            <a:ext uri="{FF2B5EF4-FFF2-40B4-BE49-F238E27FC236}">
              <a16:creationId xmlns:a16="http://schemas.microsoft.com/office/drawing/2014/main" id="{00000000-0008-0000-08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9" name="Text Box 15">
          <a:extLst>
            <a:ext uri="{FF2B5EF4-FFF2-40B4-BE49-F238E27FC236}">
              <a16:creationId xmlns:a16="http://schemas.microsoft.com/office/drawing/2014/main" id="{00000000-0008-0000-08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0" name="Text Box 15">
          <a:extLst>
            <a:ext uri="{FF2B5EF4-FFF2-40B4-BE49-F238E27FC236}">
              <a16:creationId xmlns:a16="http://schemas.microsoft.com/office/drawing/2014/main" id="{00000000-0008-0000-08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1" name="Text Box 15">
          <a:extLst>
            <a:ext uri="{FF2B5EF4-FFF2-40B4-BE49-F238E27FC236}">
              <a16:creationId xmlns:a16="http://schemas.microsoft.com/office/drawing/2014/main" id="{00000000-0008-0000-08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2" name="Text Box 15">
          <a:extLst>
            <a:ext uri="{FF2B5EF4-FFF2-40B4-BE49-F238E27FC236}">
              <a16:creationId xmlns:a16="http://schemas.microsoft.com/office/drawing/2014/main" id="{00000000-0008-0000-08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3" name="Text Box 15">
          <a:extLst>
            <a:ext uri="{FF2B5EF4-FFF2-40B4-BE49-F238E27FC236}">
              <a16:creationId xmlns:a16="http://schemas.microsoft.com/office/drawing/2014/main" id="{00000000-0008-0000-08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4" name="Text Box 15">
          <a:extLst>
            <a:ext uri="{FF2B5EF4-FFF2-40B4-BE49-F238E27FC236}">
              <a16:creationId xmlns:a16="http://schemas.microsoft.com/office/drawing/2014/main" id="{00000000-0008-0000-08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5" name="Text Box 15">
          <a:extLst>
            <a:ext uri="{FF2B5EF4-FFF2-40B4-BE49-F238E27FC236}">
              <a16:creationId xmlns:a16="http://schemas.microsoft.com/office/drawing/2014/main" id="{00000000-0008-0000-08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6" name="Text Box 15">
          <a:extLst>
            <a:ext uri="{FF2B5EF4-FFF2-40B4-BE49-F238E27FC236}">
              <a16:creationId xmlns:a16="http://schemas.microsoft.com/office/drawing/2014/main" id="{00000000-0008-0000-08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7" name="Text Box 15">
          <a:extLst>
            <a:ext uri="{FF2B5EF4-FFF2-40B4-BE49-F238E27FC236}">
              <a16:creationId xmlns:a16="http://schemas.microsoft.com/office/drawing/2014/main" id="{00000000-0008-0000-08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8" name="Text Box 15">
          <a:extLst>
            <a:ext uri="{FF2B5EF4-FFF2-40B4-BE49-F238E27FC236}">
              <a16:creationId xmlns:a16="http://schemas.microsoft.com/office/drawing/2014/main" id="{00000000-0008-0000-08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9" name="Text Box 15">
          <a:extLst>
            <a:ext uri="{FF2B5EF4-FFF2-40B4-BE49-F238E27FC236}">
              <a16:creationId xmlns:a16="http://schemas.microsoft.com/office/drawing/2014/main" id="{00000000-0008-0000-08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0" name="Text Box 15">
          <a:extLst>
            <a:ext uri="{FF2B5EF4-FFF2-40B4-BE49-F238E27FC236}">
              <a16:creationId xmlns:a16="http://schemas.microsoft.com/office/drawing/2014/main" id="{00000000-0008-0000-08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1" name="Text Box 15">
          <a:extLst>
            <a:ext uri="{FF2B5EF4-FFF2-40B4-BE49-F238E27FC236}">
              <a16:creationId xmlns:a16="http://schemas.microsoft.com/office/drawing/2014/main" id="{00000000-0008-0000-08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2" name="Text Box 15">
          <a:extLst>
            <a:ext uri="{FF2B5EF4-FFF2-40B4-BE49-F238E27FC236}">
              <a16:creationId xmlns:a16="http://schemas.microsoft.com/office/drawing/2014/main" id="{00000000-0008-0000-08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3" name="Text Box 15">
          <a:extLst>
            <a:ext uri="{FF2B5EF4-FFF2-40B4-BE49-F238E27FC236}">
              <a16:creationId xmlns:a16="http://schemas.microsoft.com/office/drawing/2014/main" id="{00000000-0008-0000-08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4" name="Text Box 15">
          <a:extLst>
            <a:ext uri="{FF2B5EF4-FFF2-40B4-BE49-F238E27FC236}">
              <a16:creationId xmlns:a16="http://schemas.microsoft.com/office/drawing/2014/main" id="{00000000-0008-0000-08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5" name="Text Box 15">
          <a:extLst>
            <a:ext uri="{FF2B5EF4-FFF2-40B4-BE49-F238E27FC236}">
              <a16:creationId xmlns:a16="http://schemas.microsoft.com/office/drawing/2014/main" id="{00000000-0008-0000-08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6" name="Text Box 15">
          <a:extLst>
            <a:ext uri="{FF2B5EF4-FFF2-40B4-BE49-F238E27FC236}">
              <a16:creationId xmlns:a16="http://schemas.microsoft.com/office/drawing/2014/main" id="{00000000-0008-0000-08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7" name="Text Box 15">
          <a:extLst>
            <a:ext uri="{FF2B5EF4-FFF2-40B4-BE49-F238E27FC236}">
              <a16:creationId xmlns:a16="http://schemas.microsoft.com/office/drawing/2014/main" id="{00000000-0008-0000-08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8" name="Text Box 15">
          <a:extLst>
            <a:ext uri="{FF2B5EF4-FFF2-40B4-BE49-F238E27FC236}">
              <a16:creationId xmlns:a16="http://schemas.microsoft.com/office/drawing/2014/main" id="{00000000-0008-0000-08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9" name="Text Box 15">
          <a:extLst>
            <a:ext uri="{FF2B5EF4-FFF2-40B4-BE49-F238E27FC236}">
              <a16:creationId xmlns:a16="http://schemas.microsoft.com/office/drawing/2014/main" id="{00000000-0008-0000-08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0" name="Text Box 15">
          <a:extLst>
            <a:ext uri="{FF2B5EF4-FFF2-40B4-BE49-F238E27FC236}">
              <a16:creationId xmlns:a16="http://schemas.microsoft.com/office/drawing/2014/main" id="{00000000-0008-0000-08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1" name="Text Box 15">
          <a:extLst>
            <a:ext uri="{FF2B5EF4-FFF2-40B4-BE49-F238E27FC236}">
              <a16:creationId xmlns:a16="http://schemas.microsoft.com/office/drawing/2014/main" id="{00000000-0008-0000-08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2" name="Text Box 15">
          <a:extLst>
            <a:ext uri="{FF2B5EF4-FFF2-40B4-BE49-F238E27FC236}">
              <a16:creationId xmlns:a16="http://schemas.microsoft.com/office/drawing/2014/main" id="{00000000-0008-0000-08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3" name="Text Box 15">
          <a:extLst>
            <a:ext uri="{FF2B5EF4-FFF2-40B4-BE49-F238E27FC236}">
              <a16:creationId xmlns:a16="http://schemas.microsoft.com/office/drawing/2014/main" id="{00000000-0008-0000-08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4" name="Text Box 15">
          <a:extLst>
            <a:ext uri="{FF2B5EF4-FFF2-40B4-BE49-F238E27FC236}">
              <a16:creationId xmlns:a16="http://schemas.microsoft.com/office/drawing/2014/main" id="{00000000-0008-0000-08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5" name="Text Box 15">
          <a:extLst>
            <a:ext uri="{FF2B5EF4-FFF2-40B4-BE49-F238E27FC236}">
              <a16:creationId xmlns:a16="http://schemas.microsoft.com/office/drawing/2014/main" id="{00000000-0008-0000-08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6" name="Text Box 15">
          <a:extLst>
            <a:ext uri="{FF2B5EF4-FFF2-40B4-BE49-F238E27FC236}">
              <a16:creationId xmlns:a16="http://schemas.microsoft.com/office/drawing/2014/main" id="{00000000-0008-0000-08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7" name="Text Box 15">
          <a:extLst>
            <a:ext uri="{FF2B5EF4-FFF2-40B4-BE49-F238E27FC236}">
              <a16:creationId xmlns:a16="http://schemas.microsoft.com/office/drawing/2014/main" id="{00000000-0008-0000-08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8" name="Text Box 15">
          <a:extLst>
            <a:ext uri="{FF2B5EF4-FFF2-40B4-BE49-F238E27FC236}">
              <a16:creationId xmlns:a16="http://schemas.microsoft.com/office/drawing/2014/main" id="{00000000-0008-0000-08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9" name="Text Box 15">
          <a:extLst>
            <a:ext uri="{FF2B5EF4-FFF2-40B4-BE49-F238E27FC236}">
              <a16:creationId xmlns:a16="http://schemas.microsoft.com/office/drawing/2014/main" id="{00000000-0008-0000-08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0" name="Text Box 15">
          <a:extLst>
            <a:ext uri="{FF2B5EF4-FFF2-40B4-BE49-F238E27FC236}">
              <a16:creationId xmlns:a16="http://schemas.microsoft.com/office/drawing/2014/main" id="{00000000-0008-0000-08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1" name="Text Box 15">
          <a:extLst>
            <a:ext uri="{FF2B5EF4-FFF2-40B4-BE49-F238E27FC236}">
              <a16:creationId xmlns:a16="http://schemas.microsoft.com/office/drawing/2014/main" id="{00000000-0008-0000-08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2" name="Text Box 15">
          <a:extLst>
            <a:ext uri="{FF2B5EF4-FFF2-40B4-BE49-F238E27FC236}">
              <a16:creationId xmlns:a16="http://schemas.microsoft.com/office/drawing/2014/main" id="{00000000-0008-0000-08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3" name="Text Box 15">
          <a:extLst>
            <a:ext uri="{FF2B5EF4-FFF2-40B4-BE49-F238E27FC236}">
              <a16:creationId xmlns:a16="http://schemas.microsoft.com/office/drawing/2014/main" id="{00000000-0008-0000-08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4" name="Text Box 15">
          <a:extLst>
            <a:ext uri="{FF2B5EF4-FFF2-40B4-BE49-F238E27FC236}">
              <a16:creationId xmlns:a16="http://schemas.microsoft.com/office/drawing/2014/main" id="{00000000-0008-0000-08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5" name="Text Box 15">
          <a:extLst>
            <a:ext uri="{FF2B5EF4-FFF2-40B4-BE49-F238E27FC236}">
              <a16:creationId xmlns:a16="http://schemas.microsoft.com/office/drawing/2014/main" id="{00000000-0008-0000-08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6" name="Text Box 15">
          <a:extLst>
            <a:ext uri="{FF2B5EF4-FFF2-40B4-BE49-F238E27FC236}">
              <a16:creationId xmlns:a16="http://schemas.microsoft.com/office/drawing/2014/main" id="{00000000-0008-0000-08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7" name="Text Box 15">
          <a:extLst>
            <a:ext uri="{FF2B5EF4-FFF2-40B4-BE49-F238E27FC236}">
              <a16:creationId xmlns:a16="http://schemas.microsoft.com/office/drawing/2014/main" id="{00000000-0008-0000-08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8" name="Text Box 15">
          <a:extLst>
            <a:ext uri="{FF2B5EF4-FFF2-40B4-BE49-F238E27FC236}">
              <a16:creationId xmlns:a16="http://schemas.microsoft.com/office/drawing/2014/main" id="{00000000-0008-0000-08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9" name="Text Box 15">
          <a:extLst>
            <a:ext uri="{FF2B5EF4-FFF2-40B4-BE49-F238E27FC236}">
              <a16:creationId xmlns:a16="http://schemas.microsoft.com/office/drawing/2014/main" id="{00000000-0008-0000-08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0" name="Text Box 15">
          <a:extLst>
            <a:ext uri="{FF2B5EF4-FFF2-40B4-BE49-F238E27FC236}">
              <a16:creationId xmlns:a16="http://schemas.microsoft.com/office/drawing/2014/main" id="{00000000-0008-0000-08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1" name="Text Box 15">
          <a:extLst>
            <a:ext uri="{FF2B5EF4-FFF2-40B4-BE49-F238E27FC236}">
              <a16:creationId xmlns:a16="http://schemas.microsoft.com/office/drawing/2014/main" id="{00000000-0008-0000-08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2" name="Text Box 15">
          <a:extLst>
            <a:ext uri="{FF2B5EF4-FFF2-40B4-BE49-F238E27FC236}">
              <a16:creationId xmlns:a16="http://schemas.microsoft.com/office/drawing/2014/main" id="{00000000-0008-0000-08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3" name="Text Box 15">
          <a:extLst>
            <a:ext uri="{FF2B5EF4-FFF2-40B4-BE49-F238E27FC236}">
              <a16:creationId xmlns:a16="http://schemas.microsoft.com/office/drawing/2014/main" id="{00000000-0008-0000-08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4" name="Text Box 15">
          <a:extLst>
            <a:ext uri="{FF2B5EF4-FFF2-40B4-BE49-F238E27FC236}">
              <a16:creationId xmlns:a16="http://schemas.microsoft.com/office/drawing/2014/main" id="{00000000-0008-0000-08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5" name="Text Box 15">
          <a:extLst>
            <a:ext uri="{FF2B5EF4-FFF2-40B4-BE49-F238E27FC236}">
              <a16:creationId xmlns:a16="http://schemas.microsoft.com/office/drawing/2014/main" id="{00000000-0008-0000-08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6" name="Text Box 15">
          <a:extLst>
            <a:ext uri="{FF2B5EF4-FFF2-40B4-BE49-F238E27FC236}">
              <a16:creationId xmlns:a16="http://schemas.microsoft.com/office/drawing/2014/main" id="{00000000-0008-0000-08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7" name="Text Box 15">
          <a:extLst>
            <a:ext uri="{FF2B5EF4-FFF2-40B4-BE49-F238E27FC236}">
              <a16:creationId xmlns:a16="http://schemas.microsoft.com/office/drawing/2014/main" id="{00000000-0008-0000-08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8" name="Text Box 15">
          <a:extLst>
            <a:ext uri="{FF2B5EF4-FFF2-40B4-BE49-F238E27FC236}">
              <a16:creationId xmlns:a16="http://schemas.microsoft.com/office/drawing/2014/main" id="{00000000-0008-0000-08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9" name="Text Box 15">
          <a:extLst>
            <a:ext uri="{FF2B5EF4-FFF2-40B4-BE49-F238E27FC236}">
              <a16:creationId xmlns:a16="http://schemas.microsoft.com/office/drawing/2014/main" id="{00000000-0008-0000-08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0" name="Text Box 15">
          <a:extLst>
            <a:ext uri="{FF2B5EF4-FFF2-40B4-BE49-F238E27FC236}">
              <a16:creationId xmlns:a16="http://schemas.microsoft.com/office/drawing/2014/main" id="{00000000-0008-0000-08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1" name="Text Box 15">
          <a:extLst>
            <a:ext uri="{FF2B5EF4-FFF2-40B4-BE49-F238E27FC236}">
              <a16:creationId xmlns:a16="http://schemas.microsoft.com/office/drawing/2014/main" id="{00000000-0008-0000-08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2" name="Text Box 15">
          <a:extLst>
            <a:ext uri="{FF2B5EF4-FFF2-40B4-BE49-F238E27FC236}">
              <a16:creationId xmlns:a16="http://schemas.microsoft.com/office/drawing/2014/main" id="{00000000-0008-0000-08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3" name="Text Box 15">
          <a:extLst>
            <a:ext uri="{FF2B5EF4-FFF2-40B4-BE49-F238E27FC236}">
              <a16:creationId xmlns:a16="http://schemas.microsoft.com/office/drawing/2014/main" id="{00000000-0008-0000-08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4" name="Text Box 15">
          <a:extLst>
            <a:ext uri="{FF2B5EF4-FFF2-40B4-BE49-F238E27FC236}">
              <a16:creationId xmlns:a16="http://schemas.microsoft.com/office/drawing/2014/main" id="{00000000-0008-0000-08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5" name="Text Box 15">
          <a:extLst>
            <a:ext uri="{FF2B5EF4-FFF2-40B4-BE49-F238E27FC236}">
              <a16:creationId xmlns:a16="http://schemas.microsoft.com/office/drawing/2014/main" id="{00000000-0008-0000-08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6" name="Text Box 15">
          <a:extLst>
            <a:ext uri="{FF2B5EF4-FFF2-40B4-BE49-F238E27FC236}">
              <a16:creationId xmlns:a16="http://schemas.microsoft.com/office/drawing/2014/main" id="{00000000-0008-0000-08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7" name="Text Box 15">
          <a:extLst>
            <a:ext uri="{FF2B5EF4-FFF2-40B4-BE49-F238E27FC236}">
              <a16:creationId xmlns:a16="http://schemas.microsoft.com/office/drawing/2014/main" id="{00000000-0008-0000-08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8" name="Text Box 15">
          <a:extLst>
            <a:ext uri="{FF2B5EF4-FFF2-40B4-BE49-F238E27FC236}">
              <a16:creationId xmlns:a16="http://schemas.microsoft.com/office/drawing/2014/main" id="{00000000-0008-0000-08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9" name="Text Box 15">
          <a:extLst>
            <a:ext uri="{FF2B5EF4-FFF2-40B4-BE49-F238E27FC236}">
              <a16:creationId xmlns:a16="http://schemas.microsoft.com/office/drawing/2014/main" id="{00000000-0008-0000-08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0" name="Text Box 15">
          <a:extLst>
            <a:ext uri="{FF2B5EF4-FFF2-40B4-BE49-F238E27FC236}">
              <a16:creationId xmlns:a16="http://schemas.microsoft.com/office/drawing/2014/main" id="{00000000-0008-0000-08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1" name="Text Box 15">
          <a:extLst>
            <a:ext uri="{FF2B5EF4-FFF2-40B4-BE49-F238E27FC236}">
              <a16:creationId xmlns:a16="http://schemas.microsoft.com/office/drawing/2014/main" id="{00000000-0008-0000-08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2" name="Text Box 15">
          <a:extLst>
            <a:ext uri="{FF2B5EF4-FFF2-40B4-BE49-F238E27FC236}">
              <a16:creationId xmlns:a16="http://schemas.microsoft.com/office/drawing/2014/main" id="{00000000-0008-0000-08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3" name="Text Box 15">
          <a:extLst>
            <a:ext uri="{FF2B5EF4-FFF2-40B4-BE49-F238E27FC236}">
              <a16:creationId xmlns:a16="http://schemas.microsoft.com/office/drawing/2014/main" id="{00000000-0008-0000-08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4" name="Text Box 15">
          <a:extLst>
            <a:ext uri="{FF2B5EF4-FFF2-40B4-BE49-F238E27FC236}">
              <a16:creationId xmlns:a16="http://schemas.microsoft.com/office/drawing/2014/main" id="{00000000-0008-0000-08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5" name="Text Box 15">
          <a:extLst>
            <a:ext uri="{FF2B5EF4-FFF2-40B4-BE49-F238E27FC236}">
              <a16:creationId xmlns:a16="http://schemas.microsoft.com/office/drawing/2014/main" id="{00000000-0008-0000-08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6" name="Text Box 15">
          <a:extLst>
            <a:ext uri="{FF2B5EF4-FFF2-40B4-BE49-F238E27FC236}">
              <a16:creationId xmlns:a16="http://schemas.microsoft.com/office/drawing/2014/main" id="{00000000-0008-0000-08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7" name="Text Box 15">
          <a:extLst>
            <a:ext uri="{FF2B5EF4-FFF2-40B4-BE49-F238E27FC236}">
              <a16:creationId xmlns:a16="http://schemas.microsoft.com/office/drawing/2014/main" id="{00000000-0008-0000-08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8" name="Text Box 15">
          <a:extLst>
            <a:ext uri="{FF2B5EF4-FFF2-40B4-BE49-F238E27FC236}">
              <a16:creationId xmlns:a16="http://schemas.microsoft.com/office/drawing/2014/main" id="{00000000-0008-0000-08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9" name="Text Box 15">
          <a:extLst>
            <a:ext uri="{FF2B5EF4-FFF2-40B4-BE49-F238E27FC236}">
              <a16:creationId xmlns:a16="http://schemas.microsoft.com/office/drawing/2014/main" id="{00000000-0008-0000-08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0" name="Text Box 15">
          <a:extLst>
            <a:ext uri="{FF2B5EF4-FFF2-40B4-BE49-F238E27FC236}">
              <a16:creationId xmlns:a16="http://schemas.microsoft.com/office/drawing/2014/main" id="{00000000-0008-0000-08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1" name="Text Box 15">
          <a:extLst>
            <a:ext uri="{FF2B5EF4-FFF2-40B4-BE49-F238E27FC236}">
              <a16:creationId xmlns:a16="http://schemas.microsoft.com/office/drawing/2014/main" id="{00000000-0008-0000-08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2" name="Text Box 15">
          <a:extLst>
            <a:ext uri="{FF2B5EF4-FFF2-40B4-BE49-F238E27FC236}">
              <a16:creationId xmlns:a16="http://schemas.microsoft.com/office/drawing/2014/main" id="{00000000-0008-0000-08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3" name="Text Box 15">
          <a:extLst>
            <a:ext uri="{FF2B5EF4-FFF2-40B4-BE49-F238E27FC236}">
              <a16:creationId xmlns:a16="http://schemas.microsoft.com/office/drawing/2014/main" id="{00000000-0008-0000-08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4" name="Text Box 15">
          <a:extLst>
            <a:ext uri="{FF2B5EF4-FFF2-40B4-BE49-F238E27FC236}">
              <a16:creationId xmlns:a16="http://schemas.microsoft.com/office/drawing/2014/main" id="{00000000-0008-0000-08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5" name="Text Box 15">
          <a:extLst>
            <a:ext uri="{FF2B5EF4-FFF2-40B4-BE49-F238E27FC236}">
              <a16:creationId xmlns:a16="http://schemas.microsoft.com/office/drawing/2014/main" id="{00000000-0008-0000-08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6" name="Text Box 15">
          <a:extLst>
            <a:ext uri="{FF2B5EF4-FFF2-40B4-BE49-F238E27FC236}">
              <a16:creationId xmlns:a16="http://schemas.microsoft.com/office/drawing/2014/main" id="{00000000-0008-0000-08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7" name="Text Box 15">
          <a:extLst>
            <a:ext uri="{FF2B5EF4-FFF2-40B4-BE49-F238E27FC236}">
              <a16:creationId xmlns:a16="http://schemas.microsoft.com/office/drawing/2014/main" id="{00000000-0008-0000-08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8" name="Text Box 15">
          <a:extLst>
            <a:ext uri="{FF2B5EF4-FFF2-40B4-BE49-F238E27FC236}">
              <a16:creationId xmlns:a16="http://schemas.microsoft.com/office/drawing/2014/main" id="{00000000-0008-0000-08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9" name="Text Box 15">
          <a:extLst>
            <a:ext uri="{FF2B5EF4-FFF2-40B4-BE49-F238E27FC236}">
              <a16:creationId xmlns:a16="http://schemas.microsoft.com/office/drawing/2014/main" id="{00000000-0008-0000-08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0" name="Text Box 15">
          <a:extLst>
            <a:ext uri="{FF2B5EF4-FFF2-40B4-BE49-F238E27FC236}">
              <a16:creationId xmlns:a16="http://schemas.microsoft.com/office/drawing/2014/main" id="{00000000-0008-0000-08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1" name="Text Box 15">
          <a:extLst>
            <a:ext uri="{FF2B5EF4-FFF2-40B4-BE49-F238E27FC236}">
              <a16:creationId xmlns:a16="http://schemas.microsoft.com/office/drawing/2014/main" id="{00000000-0008-0000-08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2" name="Text Box 15">
          <a:extLst>
            <a:ext uri="{FF2B5EF4-FFF2-40B4-BE49-F238E27FC236}">
              <a16:creationId xmlns:a16="http://schemas.microsoft.com/office/drawing/2014/main" id="{00000000-0008-0000-08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3" name="Text Box 15">
          <a:extLst>
            <a:ext uri="{FF2B5EF4-FFF2-40B4-BE49-F238E27FC236}">
              <a16:creationId xmlns:a16="http://schemas.microsoft.com/office/drawing/2014/main" id="{00000000-0008-0000-08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4" name="Text Box 15">
          <a:extLst>
            <a:ext uri="{FF2B5EF4-FFF2-40B4-BE49-F238E27FC236}">
              <a16:creationId xmlns:a16="http://schemas.microsoft.com/office/drawing/2014/main" id="{00000000-0008-0000-08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5" name="Text Box 15">
          <a:extLst>
            <a:ext uri="{FF2B5EF4-FFF2-40B4-BE49-F238E27FC236}">
              <a16:creationId xmlns:a16="http://schemas.microsoft.com/office/drawing/2014/main" id="{00000000-0008-0000-08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6" name="Text Box 15">
          <a:extLst>
            <a:ext uri="{FF2B5EF4-FFF2-40B4-BE49-F238E27FC236}">
              <a16:creationId xmlns:a16="http://schemas.microsoft.com/office/drawing/2014/main" id="{00000000-0008-0000-08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7" name="Text Box 15">
          <a:extLst>
            <a:ext uri="{FF2B5EF4-FFF2-40B4-BE49-F238E27FC236}">
              <a16:creationId xmlns:a16="http://schemas.microsoft.com/office/drawing/2014/main" id="{00000000-0008-0000-08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8" name="Text Box 15">
          <a:extLst>
            <a:ext uri="{FF2B5EF4-FFF2-40B4-BE49-F238E27FC236}">
              <a16:creationId xmlns:a16="http://schemas.microsoft.com/office/drawing/2014/main" id="{00000000-0008-0000-08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9" name="Text Box 15">
          <a:extLst>
            <a:ext uri="{FF2B5EF4-FFF2-40B4-BE49-F238E27FC236}">
              <a16:creationId xmlns:a16="http://schemas.microsoft.com/office/drawing/2014/main" id="{00000000-0008-0000-08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0" name="Text Box 15">
          <a:extLst>
            <a:ext uri="{FF2B5EF4-FFF2-40B4-BE49-F238E27FC236}">
              <a16:creationId xmlns:a16="http://schemas.microsoft.com/office/drawing/2014/main" id="{00000000-0008-0000-08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1" name="Text Box 15">
          <a:extLst>
            <a:ext uri="{FF2B5EF4-FFF2-40B4-BE49-F238E27FC236}">
              <a16:creationId xmlns:a16="http://schemas.microsoft.com/office/drawing/2014/main" id="{00000000-0008-0000-08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2" name="Text Box 15">
          <a:extLst>
            <a:ext uri="{FF2B5EF4-FFF2-40B4-BE49-F238E27FC236}">
              <a16:creationId xmlns:a16="http://schemas.microsoft.com/office/drawing/2014/main" id="{00000000-0008-0000-08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3" name="Text Box 15">
          <a:extLst>
            <a:ext uri="{FF2B5EF4-FFF2-40B4-BE49-F238E27FC236}">
              <a16:creationId xmlns:a16="http://schemas.microsoft.com/office/drawing/2014/main" id="{00000000-0008-0000-08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4" name="Text Box 15">
          <a:extLst>
            <a:ext uri="{FF2B5EF4-FFF2-40B4-BE49-F238E27FC236}">
              <a16:creationId xmlns:a16="http://schemas.microsoft.com/office/drawing/2014/main" id="{00000000-0008-0000-08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5" name="Text Box 15">
          <a:extLst>
            <a:ext uri="{FF2B5EF4-FFF2-40B4-BE49-F238E27FC236}">
              <a16:creationId xmlns:a16="http://schemas.microsoft.com/office/drawing/2014/main" id="{00000000-0008-0000-08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6" name="Text Box 15">
          <a:extLst>
            <a:ext uri="{FF2B5EF4-FFF2-40B4-BE49-F238E27FC236}">
              <a16:creationId xmlns:a16="http://schemas.microsoft.com/office/drawing/2014/main" id="{00000000-0008-0000-08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7" name="Text Box 15">
          <a:extLst>
            <a:ext uri="{FF2B5EF4-FFF2-40B4-BE49-F238E27FC236}">
              <a16:creationId xmlns:a16="http://schemas.microsoft.com/office/drawing/2014/main" id="{00000000-0008-0000-08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8" name="Text Box 15">
          <a:extLst>
            <a:ext uri="{FF2B5EF4-FFF2-40B4-BE49-F238E27FC236}">
              <a16:creationId xmlns:a16="http://schemas.microsoft.com/office/drawing/2014/main" id="{00000000-0008-0000-08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9" name="Text Box 15">
          <a:extLst>
            <a:ext uri="{FF2B5EF4-FFF2-40B4-BE49-F238E27FC236}">
              <a16:creationId xmlns:a16="http://schemas.microsoft.com/office/drawing/2014/main" id="{00000000-0008-0000-08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0" name="Text Box 15">
          <a:extLst>
            <a:ext uri="{FF2B5EF4-FFF2-40B4-BE49-F238E27FC236}">
              <a16:creationId xmlns:a16="http://schemas.microsoft.com/office/drawing/2014/main" id="{00000000-0008-0000-08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1" name="Text Box 15">
          <a:extLst>
            <a:ext uri="{FF2B5EF4-FFF2-40B4-BE49-F238E27FC236}">
              <a16:creationId xmlns:a16="http://schemas.microsoft.com/office/drawing/2014/main" id="{00000000-0008-0000-08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2" name="Text Box 15">
          <a:extLst>
            <a:ext uri="{FF2B5EF4-FFF2-40B4-BE49-F238E27FC236}">
              <a16:creationId xmlns:a16="http://schemas.microsoft.com/office/drawing/2014/main" id="{00000000-0008-0000-08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3" name="Text Box 15">
          <a:extLst>
            <a:ext uri="{FF2B5EF4-FFF2-40B4-BE49-F238E27FC236}">
              <a16:creationId xmlns:a16="http://schemas.microsoft.com/office/drawing/2014/main" id="{00000000-0008-0000-08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4" name="Text Box 15">
          <a:extLst>
            <a:ext uri="{FF2B5EF4-FFF2-40B4-BE49-F238E27FC236}">
              <a16:creationId xmlns:a16="http://schemas.microsoft.com/office/drawing/2014/main" id="{00000000-0008-0000-08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5" name="Text Box 15">
          <a:extLst>
            <a:ext uri="{FF2B5EF4-FFF2-40B4-BE49-F238E27FC236}">
              <a16:creationId xmlns:a16="http://schemas.microsoft.com/office/drawing/2014/main" id="{00000000-0008-0000-08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6" name="Text Box 15">
          <a:extLst>
            <a:ext uri="{FF2B5EF4-FFF2-40B4-BE49-F238E27FC236}">
              <a16:creationId xmlns:a16="http://schemas.microsoft.com/office/drawing/2014/main" id="{00000000-0008-0000-08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7" name="Text Box 15">
          <a:extLst>
            <a:ext uri="{FF2B5EF4-FFF2-40B4-BE49-F238E27FC236}">
              <a16:creationId xmlns:a16="http://schemas.microsoft.com/office/drawing/2014/main" id="{00000000-0008-0000-08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8" name="Text Box 15">
          <a:extLst>
            <a:ext uri="{FF2B5EF4-FFF2-40B4-BE49-F238E27FC236}">
              <a16:creationId xmlns:a16="http://schemas.microsoft.com/office/drawing/2014/main" id="{00000000-0008-0000-08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9" name="Text Box 15">
          <a:extLst>
            <a:ext uri="{FF2B5EF4-FFF2-40B4-BE49-F238E27FC236}">
              <a16:creationId xmlns:a16="http://schemas.microsoft.com/office/drawing/2014/main" id="{00000000-0008-0000-08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0" name="Text Box 15">
          <a:extLst>
            <a:ext uri="{FF2B5EF4-FFF2-40B4-BE49-F238E27FC236}">
              <a16:creationId xmlns:a16="http://schemas.microsoft.com/office/drawing/2014/main" id="{00000000-0008-0000-08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1" name="Text Box 15">
          <a:extLst>
            <a:ext uri="{FF2B5EF4-FFF2-40B4-BE49-F238E27FC236}">
              <a16:creationId xmlns:a16="http://schemas.microsoft.com/office/drawing/2014/main" id="{00000000-0008-0000-08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2" name="Text Box 15">
          <a:extLst>
            <a:ext uri="{FF2B5EF4-FFF2-40B4-BE49-F238E27FC236}">
              <a16:creationId xmlns:a16="http://schemas.microsoft.com/office/drawing/2014/main" id="{00000000-0008-0000-08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3" name="Text Box 15">
          <a:extLst>
            <a:ext uri="{FF2B5EF4-FFF2-40B4-BE49-F238E27FC236}">
              <a16:creationId xmlns:a16="http://schemas.microsoft.com/office/drawing/2014/main" id="{00000000-0008-0000-08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4" name="Text Box 15">
          <a:extLst>
            <a:ext uri="{FF2B5EF4-FFF2-40B4-BE49-F238E27FC236}">
              <a16:creationId xmlns:a16="http://schemas.microsoft.com/office/drawing/2014/main" id="{00000000-0008-0000-08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5" name="Text Box 15">
          <a:extLst>
            <a:ext uri="{FF2B5EF4-FFF2-40B4-BE49-F238E27FC236}">
              <a16:creationId xmlns:a16="http://schemas.microsoft.com/office/drawing/2014/main" id="{00000000-0008-0000-08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6" name="Text Box 15">
          <a:extLst>
            <a:ext uri="{FF2B5EF4-FFF2-40B4-BE49-F238E27FC236}">
              <a16:creationId xmlns:a16="http://schemas.microsoft.com/office/drawing/2014/main" id="{00000000-0008-0000-08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7" name="Text Box 15">
          <a:extLst>
            <a:ext uri="{FF2B5EF4-FFF2-40B4-BE49-F238E27FC236}">
              <a16:creationId xmlns:a16="http://schemas.microsoft.com/office/drawing/2014/main" id="{00000000-0008-0000-08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8" name="Text Box 15">
          <a:extLst>
            <a:ext uri="{FF2B5EF4-FFF2-40B4-BE49-F238E27FC236}">
              <a16:creationId xmlns:a16="http://schemas.microsoft.com/office/drawing/2014/main" id="{00000000-0008-0000-08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9" name="Text Box 15">
          <a:extLst>
            <a:ext uri="{FF2B5EF4-FFF2-40B4-BE49-F238E27FC236}">
              <a16:creationId xmlns:a16="http://schemas.microsoft.com/office/drawing/2014/main" id="{00000000-0008-0000-08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0" name="Text Box 15">
          <a:extLst>
            <a:ext uri="{FF2B5EF4-FFF2-40B4-BE49-F238E27FC236}">
              <a16:creationId xmlns:a16="http://schemas.microsoft.com/office/drawing/2014/main" id="{00000000-0008-0000-08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1" name="Text Box 15">
          <a:extLst>
            <a:ext uri="{FF2B5EF4-FFF2-40B4-BE49-F238E27FC236}">
              <a16:creationId xmlns:a16="http://schemas.microsoft.com/office/drawing/2014/main" id="{00000000-0008-0000-08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2" name="Text Box 15">
          <a:extLst>
            <a:ext uri="{FF2B5EF4-FFF2-40B4-BE49-F238E27FC236}">
              <a16:creationId xmlns:a16="http://schemas.microsoft.com/office/drawing/2014/main" id="{00000000-0008-0000-08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3" name="Text Box 15">
          <a:extLst>
            <a:ext uri="{FF2B5EF4-FFF2-40B4-BE49-F238E27FC236}">
              <a16:creationId xmlns:a16="http://schemas.microsoft.com/office/drawing/2014/main" id="{00000000-0008-0000-08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4" name="Text Box 15">
          <a:extLst>
            <a:ext uri="{FF2B5EF4-FFF2-40B4-BE49-F238E27FC236}">
              <a16:creationId xmlns:a16="http://schemas.microsoft.com/office/drawing/2014/main" id="{00000000-0008-0000-08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5" name="Text Box 15">
          <a:extLst>
            <a:ext uri="{FF2B5EF4-FFF2-40B4-BE49-F238E27FC236}">
              <a16:creationId xmlns:a16="http://schemas.microsoft.com/office/drawing/2014/main" id="{00000000-0008-0000-08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6" name="Text Box 15">
          <a:extLst>
            <a:ext uri="{FF2B5EF4-FFF2-40B4-BE49-F238E27FC236}">
              <a16:creationId xmlns:a16="http://schemas.microsoft.com/office/drawing/2014/main" id="{00000000-0008-0000-08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7" name="Text Box 15">
          <a:extLst>
            <a:ext uri="{FF2B5EF4-FFF2-40B4-BE49-F238E27FC236}">
              <a16:creationId xmlns:a16="http://schemas.microsoft.com/office/drawing/2014/main" id="{00000000-0008-0000-08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8" name="Text Box 15">
          <a:extLst>
            <a:ext uri="{FF2B5EF4-FFF2-40B4-BE49-F238E27FC236}">
              <a16:creationId xmlns:a16="http://schemas.microsoft.com/office/drawing/2014/main" id="{00000000-0008-0000-08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9" name="Text Box 15">
          <a:extLst>
            <a:ext uri="{FF2B5EF4-FFF2-40B4-BE49-F238E27FC236}">
              <a16:creationId xmlns:a16="http://schemas.microsoft.com/office/drawing/2014/main" id="{00000000-0008-0000-08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0" name="Text Box 15">
          <a:extLst>
            <a:ext uri="{FF2B5EF4-FFF2-40B4-BE49-F238E27FC236}">
              <a16:creationId xmlns:a16="http://schemas.microsoft.com/office/drawing/2014/main" id="{00000000-0008-0000-08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1" name="Text Box 15">
          <a:extLst>
            <a:ext uri="{FF2B5EF4-FFF2-40B4-BE49-F238E27FC236}">
              <a16:creationId xmlns:a16="http://schemas.microsoft.com/office/drawing/2014/main" id="{00000000-0008-0000-08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2" name="Text Box 15">
          <a:extLst>
            <a:ext uri="{FF2B5EF4-FFF2-40B4-BE49-F238E27FC236}">
              <a16:creationId xmlns:a16="http://schemas.microsoft.com/office/drawing/2014/main" id="{00000000-0008-0000-08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3" name="Text Box 15">
          <a:extLst>
            <a:ext uri="{FF2B5EF4-FFF2-40B4-BE49-F238E27FC236}">
              <a16:creationId xmlns:a16="http://schemas.microsoft.com/office/drawing/2014/main" id="{00000000-0008-0000-08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4" name="Text Box 15">
          <a:extLst>
            <a:ext uri="{FF2B5EF4-FFF2-40B4-BE49-F238E27FC236}">
              <a16:creationId xmlns:a16="http://schemas.microsoft.com/office/drawing/2014/main" id="{00000000-0008-0000-08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5" name="Text Box 15">
          <a:extLst>
            <a:ext uri="{FF2B5EF4-FFF2-40B4-BE49-F238E27FC236}">
              <a16:creationId xmlns:a16="http://schemas.microsoft.com/office/drawing/2014/main" id="{00000000-0008-0000-08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6" name="Text Box 15">
          <a:extLst>
            <a:ext uri="{FF2B5EF4-FFF2-40B4-BE49-F238E27FC236}">
              <a16:creationId xmlns:a16="http://schemas.microsoft.com/office/drawing/2014/main" id="{00000000-0008-0000-08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7" name="Text Box 15">
          <a:extLst>
            <a:ext uri="{FF2B5EF4-FFF2-40B4-BE49-F238E27FC236}">
              <a16:creationId xmlns:a16="http://schemas.microsoft.com/office/drawing/2014/main" id="{00000000-0008-0000-08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8" name="Text Box 15">
          <a:extLst>
            <a:ext uri="{FF2B5EF4-FFF2-40B4-BE49-F238E27FC236}">
              <a16:creationId xmlns:a16="http://schemas.microsoft.com/office/drawing/2014/main" id="{00000000-0008-0000-08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9" name="Text Box 15">
          <a:extLst>
            <a:ext uri="{FF2B5EF4-FFF2-40B4-BE49-F238E27FC236}">
              <a16:creationId xmlns:a16="http://schemas.microsoft.com/office/drawing/2014/main" id="{00000000-0008-0000-08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0" name="Text Box 15">
          <a:extLst>
            <a:ext uri="{FF2B5EF4-FFF2-40B4-BE49-F238E27FC236}">
              <a16:creationId xmlns:a16="http://schemas.microsoft.com/office/drawing/2014/main" id="{00000000-0008-0000-08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1" name="Text Box 15">
          <a:extLst>
            <a:ext uri="{FF2B5EF4-FFF2-40B4-BE49-F238E27FC236}">
              <a16:creationId xmlns:a16="http://schemas.microsoft.com/office/drawing/2014/main" id="{00000000-0008-0000-08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2" name="Text Box 15">
          <a:extLst>
            <a:ext uri="{FF2B5EF4-FFF2-40B4-BE49-F238E27FC236}">
              <a16:creationId xmlns:a16="http://schemas.microsoft.com/office/drawing/2014/main" id="{00000000-0008-0000-08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3" name="Text Box 15">
          <a:extLst>
            <a:ext uri="{FF2B5EF4-FFF2-40B4-BE49-F238E27FC236}">
              <a16:creationId xmlns:a16="http://schemas.microsoft.com/office/drawing/2014/main" id="{00000000-0008-0000-08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4" name="Text Box 15">
          <a:extLst>
            <a:ext uri="{FF2B5EF4-FFF2-40B4-BE49-F238E27FC236}">
              <a16:creationId xmlns:a16="http://schemas.microsoft.com/office/drawing/2014/main" id="{00000000-0008-0000-08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5" name="Text Box 15">
          <a:extLst>
            <a:ext uri="{FF2B5EF4-FFF2-40B4-BE49-F238E27FC236}">
              <a16:creationId xmlns:a16="http://schemas.microsoft.com/office/drawing/2014/main" id="{00000000-0008-0000-08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6" name="Text Box 15">
          <a:extLst>
            <a:ext uri="{FF2B5EF4-FFF2-40B4-BE49-F238E27FC236}">
              <a16:creationId xmlns:a16="http://schemas.microsoft.com/office/drawing/2014/main" id="{00000000-0008-0000-08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7" name="Text Box 15">
          <a:extLst>
            <a:ext uri="{FF2B5EF4-FFF2-40B4-BE49-F238E27FC236}">
              <a16:creationId xmlns:a16="http://schemas.microsoft.com/office/drawing/2014/main" id="{00000000-0008-0000-08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8" name="Text Box 15">
          <a:extLst>
            <a:ext uri="{FF2B5EF4-FFF2-40B4-BE49-F238E27FC236}">
              <a16:creationId xmlns:a16="http://schemas.microsoft.com/office/drawing/2014/main" id="{00000000-0008-0000-08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9" name="Text Box 15">
          <a:extLst>
            <a:ext uri="{FF2B5EF4-FFF2-40B4-BE49-F238E27FC236}">
              <a16:creationId xmlns:a16="http://schemas.microsoft.com/office/drawing/2014/main" id="{00000000-0008-0000-08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0" name="Text Box 15">
          <a:extLst>
            <a:ext uri="{FF2B5EF4-FFF2-40B4-BE49-F238E27FC236}">
              <a16:creationId xmlns:a16="http://schemas.microsoft.com/office/drawing/2014/main" id="{00000000-0008-0000-08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1" name="Text Box 15">
          <a:extLst>
            <a:ext uri="{FF2B5EF4-FFF2-40B4-BE49-F238E27FC236}">
              <a16:creationId xmlns:a16="http://schemas.microsoft.com/office/drawing/2014/main" id="{00000000-0008-0000-08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2" name="Text Box 15">
          <a:extLst>
            <a:ext uri="{FF2B5EF4-FFF2-40B4-BE49-F238E27FC236}">
              <a16:creationId xmlns:a16="http://schemas.microsoft.com/office/drawing/2014/main" id="{00000000-0008-0000-08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3" name="Text Box 15">
          <a:extLst>
            <a:ext uri="{FF2B5EF4-FFF2-40B4-BE49-F238E27FC236}">
              <a16:creationId xmlns:a16="http://schemas.microsoft.com/office/drawing/2014/main" id="{00000000-0008-0000-08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4" name="Text Box 15">
          <a:extLst>
            <a:ext uri="{FF2B5EF4-FFF2-40B4-BE49-F238E27FC236}">
              <a16:creationId xmlns:a16="http://schemas.microsoft.com/office/drawing/2014/main" id="{00000000-0008-0000-08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5" name="Text Box 15">
          <a:extLst>
            <a:ext uri="{FF2B5EF4-FFF2-40B4-BE49-F238E27FC236}">
              <a16:creationId xmlns:a16="http://schemas.microsoft.com/office/drawing/2014/main" id="{00000000-0008-0000-08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6" name="Text Box 15">
          <a:extLst>
            <a:ext uri="{FF2B5EF4-FFF2-40B4-BE49-F238E27FC236}">
              <a16:creationId xmlns:a16="http://schemas.microsoft.com/office/drawing/2014/main" id="{00000000-0008-0000-08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7" name="Text Box 15">
          <a:extLst>
            <a:ext uri="{FF2B5EF4-FFF2-40B4-BE49-F238E27FC236}">
              <a16:creationId xmlns:a16="http://schemas.microsoft.com/office/drawing/2014/main" id="{00000000-0008-0000-08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8" name="Text Box 15">
          <a:extLst>
            <a:ext uri="{FF2B5EF4-FFF2-40B4-BE49-F238E27FC236}">
              <a16:creationId xmlns:a16="http://schemas.microsoft.com/office/drawing/2014/main" id="{00000000-0008-0000-08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9" name="Text Box 15">
          <a:extLst>
            <a:ext uri="{FF2B5EF4-FFF2-40B4-BE49-F238E27FC236}">
              <a16:creationId xmlns:a16="http://schemas.microsoft.com/office/drawing/2014/main" id="{00000000-0008-0000-08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0" name="Text Box 15">
          <a:extLst>
            <a:ext uri="{FF2B5EF4-FFF2-40B4-BE49-F238E27FC236}">
              <a16:creationId xmlns:a16="http://schemas.microsoft.com/office/drawing/2014/main" id="{00000000-0008-0000-08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1" name="Text Box 15">
          <a:extLst>
            <a:ext uri="{FF2B5EF4-FFF2-40B4-BE49-F238E27FC236}">
              <a16:creationId xmlns:a16="http://schemas.microsoft.com/office/drawing/2014/main" id="{00000000-0008-0000-08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2" name="Text Box 15">
          <a:extLst>
            <a:ext uri="{FF2B5EF4-FFF2-40B4-BE49-F238E27FC236}">
              <a16:creationId xmlns:a16="http://schemas.microsoft.com/office/drawing/2014/main" id="{00000000-0008-0000-08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3" name="Text Box 15">
          <a:extLst>
            <a:ext uri="{FF2B5EF4-FFF2-40B4-BE49-F238E27FC236}">
              <a16:creationId xmlns:a16="http://schemas.microsoft.com/office/drawing/2014/main" id="{00000000-0008-0000-08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4" name="Text Box 15">
          <a:extLst>
            <a:ext uri="{FF2B5EF4-FFF2-40B4-BE49-F238E27FC236}">
              <a16:creationId xmlns:a16="http://schemas.microsoft.com/office/drawing/2014/main" id="{00000000-0008-0000-08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5" name="Text Box 15">
          <a:extLst>
            <a:ext uri="{FF2B5EF4-FFF2-40B4-BE49-F238E27FC236}">
              <a16:creationId xmlns:a16="http://schemas.microsoft.com/office/drawing/2014/main" id="{00000000-0008-0000-08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6" name="Text Box 15">
          <a:extLst>
            <a:ext uri="{FF2B5EF4-FFF2-40B4-BE49-F238E27FC236}">
              <a16:creationId xmlns:a16="http://schemas.microsoft.com/office/drawing/2014/main" id="{00000000-0008-0000-08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7" name="Text Box 15">
          <a:extLst>
            <a:ext uri="{FF2B5EF4-FFF2-40B4-BE49-F238E27FC236}">
              <a16:creationId xmlns:a16="http://schemas.microsoft.com/office/drawing/2014/main" id="{00000000-0008-0000-08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8" name="Text Box 15">
          <a:extLst>
            <a:ext uri="{FF2B5EF4-FFF2-40B4-BE49-F238E27FC236}">
              <a16:creationId xmlns:a16="http://schemas.microsoft.com/office/drawing/2014/main" id="{00000000-0008-0000-08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9" name="Text Box 15">
          <a:extLst>
            <a:ext uri="{FF2B5EF4-FFF2-40B4-BE49-F238E27FC236}">
              <a16:creationId xmlns:a16="http://schemas.microsoft.com/office/drawing/2014/main" id="{00000000-0008-0000-08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0" name="Text Box 15">
          <a:extLst>
            <a:ext uri="{FF2B5EF4-FFF2-40B4-BE49-F238E27FC236}">
              <a16:creationId xmlns:a16="http://schemas.microsoft.com/office/drawing/2014/main" id="{00000000-0008-0000-08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1" name="Text Box 15">
          <a:extLst>
            <a:ext uri="{FF2B5EF4-FFF2-40B4-BE49-F238E27FC236}">
              <a16:creationId xmlns:a16="http://schemas.microsoft.com/office/drawing/2014/main" id="{00000000-0008-0000-08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2" name="Text Box 15">
          <a:extLst>
            <a:ext uri="{FF2B5EF4-FFF2-40B4-BE49-F238E27FC236}">
              <a16:creationId xmlns:a16="http://schemas.microsoft.com/office/drawing/2014/main" id="{00000000-0008-0000-08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3" name="Text Box 15">
          <a:extLst>
            <a:ext uri="{FF2B5EF4-FFF2-40B4-BE49-F238E27FC236}">
              <a16:creationId xmlns:a16="http://schemas.microsoft.com/office/drawing/2014/main" id="{00000000-0008-0000-08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4" name="Text Box 15">
          <a:extLst>
            <a:ext uri="{FF2B5EF4-FFF2-40B4-BE49-F238E27FC236}">
              <a16:creationId xmlns:a16="http://schemas.microsoft.com/office/drawing/2014/main" id="{00000000-0008-0000-08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5" name="Text Box 15">
          <a:extLst>
            <a:ext uri="{FF2B5EF4-FFF2-40B4-BE49-F238E27FC236}">
              <a16:creationId xmlns:a16="http://schemas.microsoft.com/office/drawing/2014/main" id="{00000000-0008-0000-08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6" name="Text Box 15">
          <a:extLst>
            <a:ext uri="{FF2B5EF4-FFF2-40B4-BE49-F238E27FC236}">
              <a16:creationId xmlns:a16="http://schemas.microsoft.com/office/drawing/2014/main" id="{00000000-0008-0000-08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7" name="Text Box 15">
          <a:extLst>
            <a:ext uri="{FF2B5EF4-FFF2-40B4-BE49-F238E27FC236}">
              <a16:creationId xmlns:a16="http://schemas.microsoft.com/office/drawing/2014/main" id="{00000000-0008-0000-08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8" name="Text Box 15">
          <a:extLst>
            <a:ext uri="{FF2B5EF4-FFF2-40B4-BE49-F238E27FC236}">
              <a16:creationId xmlns:a16="http://schemas.microsoft.com/office/drawing/2014/main" id="{00000000-0008-0000-08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9" name="Text Box 15">
          <a:extLst>
            <a:ext uri="{FF2B5EF4-FFF2-40B4-BE49-F238E27FC236}">
              <a16:creationId xmlns:a16="http://schemas.microsoft.com/office/drawing/2014/main" id="{00000000-0008-0000-08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0" name="Text Box 15">
          <a:extLst>
            <a:ext uri="{FF2B5EF4-FFF2-40B4-BE49-F238E27FC236}">
              <a16:creationId xmlns:a16="http://schemas.microsoft.com/office/drawing/2014/main" id="{00000000-0008-0000-08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1" name="Text Box 15">
          <a:extLst>
            <a:ext uri="{FF2B5EF4-FFF2-40B4-BE49-F238E27FC236}">
              <a16:creationId xmlns:a16="http://schemas.microsoft.com/office/drawing/2014/main" id="{00000000-0008-0000-08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2" name="Text Box 15">
          <a:extLst>
            <a:ext uri="{FF2B5EF4-FFF2-40B4-BE49-F238E27FC236}">
              <a16:creationId xmlns:a16="http://schemas.microsoft.com/office/drawing/2014/main" id="{00000000-0008-0000-08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3" name="Text Box 15">
          <a:extLst>
            <a:ext uri="{FF2B5EF4-FFF2-40B4-BE49-F238E27FC236}">
              <a16:creationId xmlns:a16="http://schemas.microsoft.com/office/drawing/2014/main" id="{00000000-0008-0000-08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4" name="Text Box 15">
          <a:extLst>
            <a:ext uri="{FF2B5EF4-FFF2-40B4-BE49-F238E27FC236}">
              <a16:creationId xmlns:a16="http://schemas.microsoft.com/office/drawing/2014/main" id="{00000000-0008-0000-08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5" name="Text Box 15">
          <a:extLst>
            <a:ext uri="{FF2B5EF4-FFF2-40B4-BE49-F238E27FC236}">
              <a16:creationId xmlns:a16="http://schemas.microsoft.com/office/drawing/2014/main" id="{00000000-0008-0000-08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6" name="Text Box 15">
          <a:extLst>
            <a:ext uri="{FF2B5EF4-FFF2-40B4-BE49-F238E27FC236}">
              <a16:creationId xmlns:a16="http://schemas.microsoft.com/office/drawing/2014/main" id="{00000000-0008-0000-08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7" name="Text Box 15">
          <a:extLst>
            <a:ext uri="{FF2B5EF4-FFF2-40B4-BE49-F238E27FC236}">
              <a16:creationId xmlns:a16="http://schemas.microsoft.com/office/drawing/2014/main" id="{00000000-0008-0000-08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8" name="Text Box 15">
          <a:extLst>
            <a:ext uri="{FF2B5EF4-FFF2-40B4-BE49-F238E27FC236}">
              <a16:creationId xmlns:a16="http://schemas.microsoft.com/office/drawing/2014/main" id="{00000000-0008-0000-08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9" name="Text Box 15">
          <a:extLst>
            <a:ext uri="{FF2B5EF4-FFF2-40B4-BE49-F238E27FC236}">
              <a16:creationId xmlns:a16="http://schemas.microsoft.com/office/drawing/2014/main" id="{00000000-0008-0000-08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0" name="Text Box 15">
          <a:extLst>
            <a:ext uri="{FF2B5EF4-FFF2-40B4-BE49-F238E27FC236}">
              <a16:creationId xmlns:a16="http://schemas.microsoft.com/office/drawing/2014/main" id="{00000000-0008-0000-08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1" name="Text Box 15">
          <a:extLst>
            <a:ext uri="{FF2B5EF4-FFF2-40B4-BE49-F238E27FC236}">
              <a16:creationId xmlns:a16="http://schemas.microsoft.com/office/drawing/2014/main" id="{00000000-0008-0000-08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2" name="Text Box 15">
          <a:extLst>
            <a:ext uri="{FF2B5EF4-FFF2-40B4-BE49-F238E27FC236}">
              <a16:creationId xmlns:a16="http://schemas.microsoft.com/office/drawing/2014/main" id="{00000000-0008-0000-08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3" name="Text Box 15">
          <a:extLst>
            <a:ext uri="{FF2B5EF4-FFF2-40B4-BE49-F238E27FC236}">
              <a16:creationId xmlns:a16="http://schemas.microsoft.com/office/drawing/2014/main" id="{00000000-0008-0000-08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4" name="Text Box 15">
          <a:extLst>
            <a:ext uri="{FF2B5EF4-FFF2-40B4-BE49-F238E27FC236}">
              <a16:creationId xmlns:a16="http://schemas.microsoft.com/office/drawing/2014/main" id="{00000000-0008-0000-08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5" name="Text Box 15">
          <a:extLst>
            <a:ext uri="{FF2B5EF4-FFF2-40B4-BE49-F238E27FC236}">
              <a16:creationId xmlns:a16="http://schemas.microsoft.com/office/drawing/2014/main" id="{00000000-0008-0000-08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6" name="Text Box 15">
          <a:extLst>
            <a:ext uri="{FF2B5EF4-FFF2-40B4-BE49-F238E27FC236}">
              <a16:creationId xmlns:a16="http://schemas.microsoft.com/office/drawing/2014/main" id="{00000000-0008-0000-08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7" name="Text Box 15">
          <a:extLst>
            <a:ext uri="{FF2B5EF4-FFF2-40B4-BE49-F238E27FC236}">
              <a16:creationId xmlns:a16="http://schemas.microsoft.com/office/drawing/2014/main" id="{00000000-0008-0000-08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8" name="Text Box 15">
          <a:extLst>
            <a:ext uri="{FF2B5EF4-FFF2-40B4-BE49-F238E27FC236}">
              <a16:creationId xmlns:a16="http://schemas.microsoft.com/office/drawing/2014/main" id="{00000000-0008-0000-08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9" name="Text Box 15">
          <a:extLst>
            <a:ext uri="{FF2B5EF4-FFF2-40B4-BE49-F238E27FC236}">
              <a16:creationId xmlns:a16="http://schemas.microsoft.com/office/drawing/2014/main" id="{00000000-0008-0000-08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0" name="Text Box 15">
          <a:extLst>
            <a:ext uri="{FF2B5EF4-FFF2-40B4-BE49-F238E27FC236}">
              <a16:creationId xmlns:a16="http://schemas.microsoft.com/office/drawing/2014/main" id="{00000000-0008-0000-08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1" name="Text Box 15">
          <a:extLst>
            <a:ext uri="{FF2B5EF4-FFF2-40B4-BE49-F238E27FC236}">
              <a16:creationId xmlns:a16="http://schemas.microsoft.com/office/drawing/2014/main" id="{00000000-0008-0000-08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2" name="Text Box 15">
          <a:extLst>
            <a:ext uri="{FF2B5EF4-FFF2-40B4-BE49-F238E27FC236}">
              <a16:creationId xmlns:a16="http://schemas.microsoft.com/office/drawing/2014/main" id="{00000000-0008-0000-08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3" name="Text Box 15">
          <a:extLst>
            <a:ext uri="{FF2B5EF4-FFF2-40B4-BE49-F238E27FC236}">
              <a16:creationId xmlns:a16="http://schemas.microsoft.com/office/drawing/2014/main" id="{00000000-0008-0000-08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4" name="Text Box 15">
          <a:extLst>
            <a:ext uri="{FF2B5EF4-FFF2-40B4-BE49-F238E27FC236}">
              <a16:creationId xmlns:a16="http://schemas.microsoft.com/office/drawing/2014/main" id="{00000000-0008-0000-08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5" name="Text Box 15">
          <a:extLst>
            <a:ext uri="{FF2B5EF4-FFF2-40B4-BE49-F238E27FC236}">
              <a16:creationId xmlns:a16="http://schemas.microsoft.com/office/drawing/2014/main" id="{00000000-0008-0000-08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6" name="Text Box 15">
          <a:extLst>
            <a:ext uri="{FF2B5EF4-FFF2-40B4-BE49-F238E27FC236}">
              <a16:creationId xmlns:a16="http://schemas.microsoft.com/office/drawing/2014/main" id="{00000000-0008-0000-08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7" name="Text Box 15">
          <a:extLst>
            <a:ext uri="{FF2B5EF4-FFF2-40B4-BE49-F238E27FC236}">
              <a16:creationId xmlns:a16="http://schemas.microsoft.com/office/drawing/2014/main" id="{00000000-0008-0000-08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8" name="Text Box 15">
          <a:extLst>
            <a:ext uri="{FF2B5EF4-FFF2-40B4-BE49-F238E27FC236}">
              <a16:creationId xmlns:a16="http://schemas.microsoft.com/office/drawing/2014/main" id="{00000000-0008-0000-08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9" name="Text Box 15">
          <a:extLst>
            <a:ext uri="{FF2B5EF4-FFF2-40B4-BE49-F238E27FC236}">
              <a16:creationId xmlns:a16="http://schemas.microsoft.com/office/drawing/2014/main" id="{00000000-0008-0000-08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0" name="Text Box 15">
          <a:extLst>
            <a:ext uri="{FF2B5EF4-FFF2-40B4-BE49-F238E27FC236}">
              <a16:creationId xmlns:a16="http://schemas.microsoft.com/office/drawing/2014/main" id="{00000000-0008-0000-08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1" name="Text Box 15">
          <a:extLst>
            <a:ext uri="{FF2B5EF4-FFF2-40B4-BE49-F238E27FC236}">
              <a16:creationId xmlns:a16="http://schemas.microsoft.com/office/drawing/2014/main" id="{00000000-0008-0000-08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2" name="Text Box 15">
          <a:extLst>
            <a:ext uri="{FF2B5EF4-FFF2-40B4-BE49-F238E27FC236}">
              <a16:creationId xmlns:a16="http://schemas.microsoft.com/office/drawing/2014/main" id="{00000000-0008-0000-08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3" name="Text Box 15">
          <a:extLst>
            <a:ext uri="{FF2B5EF4-FFF2-40B4-BE49-F238E27FC236}">
              <a16:creationId xmlns:a16="http://schemas.microsoft.com/office/drawing/2014/main" id="{00000000-0008-0000-08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4" name="Text Box 15">
          <a:extLst>
            <a:ext uri="{FF2B5EF4-FFF2-40B4-BE49-F238E27FC236}">
              <a16:creationId xmlns:a16="http://schemas.microsoft.com/office/drawing/2014/main" id="{00000000-0008-0000-08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5" name="Text Box 15">
          <a:extLst>
            <a:ext uri="{FF2B5EF4-FFF2-40B4-BE49-F238E27FC236}">
              <a16:creationId xmlns:a16="http://schemas.microsoft.com/office/drawing/2014/main" id="{00000000-0008-0000-08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6" name="Text Box 15">
          <a:extLst>
            <a:ext uri="{FF2B5EF4-FFF2-40B4-BE49-F238E27FC236}">
              <a16:creationId xmlns:a16="http://schemas.microsoft.com/office/drawing/2014/main" id="{00000000-0008-0000-08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7" name="Text Box 15">
          <a:extLst>
            <a:ext uri="{FF2B5EF4-FFF2-40B4-BE49-F238E27FC236}">
              <a16:creationId xmlns:a16="http://schemas.microsoft.com/office/drawing/2014/main" id="{00000000-0008-0000-08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8" name="Text Box 15">
          <a:extLst>
            <a:ext uri="{FF2B5EF4-FFF2-40B4-BE49-F238E27FC236}">
              <a16:creationId xmlns:a16="http://schemas.microsoft.com/office/drawing/2014/main" id="{00000000-0008-0000-08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9" name="Text Box 15">
          <a:extLst>
            <a:ext uri="{FF2B5EF4-FFF2-40B4-BE49-F238E27FC236}">
              <a16:creationId xmlns:a16="http://schemas.microsoft.com/office/drawing/2014/main" id="{00000000-0008-0000-08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0" name="Text Box 15">
          <a:extLst>
            <a:ext uri="{FF2B5EF4-FFF2-40B4-BE49-F238E27FC236}">
              <a16:creationId xmlns:a16="http://schemas.microsoft.com/office/drawing/2014/main" id="{00000000-0008-0000-08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1" name="Text Box 15">
          <a:extLst>
            <a:ext uri="{FF2B5EF4-FFF2-40B4-BE49-F238E27FC236}">
              <a16:creationId xmlns:a16="http://schemas.microsoft.com/office/drawing/2014/main" id="{00000000-0008-0000-08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2" name="Text Box 15">
          <a:extLst>
            <a:ext uri="{FF2B5EF4-FFF2-40B4-BE49-F238E27FC236}">
              <a16:creationId xmlns:a16="http://schemas.microsoft.com/office/drawing/2014/main" id="{00000000-0008-0000-08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3" name="Text Box 15">
          <a:extLst>
            <a:ext uri="{FF2B5EF4-FFF2-40B4-BE49-F238E27FC236}">
              <a16:creationId xmlns:a16="http://schemas.microsoft.com/office/drawing/2014/main" id="{00000000-0008-0000-08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4" name="Text Box 15">
          <a:extLst>
            <a:ext uri="{FF2B5EF4-FFF2-40B4-BE49-F238E27FC236}">
              <a16:creationId xmlns:a16="http://schemas.microsoft.com/office/drawing/2014/main" id="{00000000-0008-0000-08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5" name="Text Box 15">
          <a:extLst>
            <a:ext uri="{FF2B5EF4-FFF2-40B4-BE49-F238E27FC236}">
              <a16:creationId xmlns:a16="http://schemas.microsoft.com/office/drawing/2014/main" id="{00000000-0008-0000-08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6" name="Text Box 15">
          <a:extLst>
            <a:ext uri="{FF2B5EF4-FFF2-40B4-BE49-F238E27FC236}">
              <a16:creationId xmlns:a16="http://schemas.microsoft.com/office/drawing/2014/main" id="{00000000-0008-0000-08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7" name="Text Box 15">
          <a:extLst>
            <a:ext uri="{FF2B5EF4-FFF2-40B4-BE49-F238E27FC236}">
              <a16:creationId xmlns:a16="http://schemas.microsoft.com/office/drawing/2014/main" id="{00000000-0008-0000-08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8" name="Text Box 15">
          <a:extLst>
            <a:ext uri="{FF2B5EF4-FFF2-40B4-BE49-F238E27FC236}">
              <a16:creationId xmlns:a16="http://schemas.microsoft.com/office/drawing/2014/main" id="{00000000-0008-0000-08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9" name="Text Box 15">
          <a:extLst>
            <a:ext uri="{FF2B5EF4-FFF2-40B4-BE49-F238E27FC236}">
              <a16:creationId xmlns:a16="http://schemas.microsoft.com/office/drawing/2014/main" id="{00000000-0008-0000-08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0" name="Text Box 15">
          <a:extLst>
            <a:ext uri="{FF2B5EF4-FFF2-40B4-BE49-F238E27FC236}">
              <a16:creationId xmlns:a16="http://schemas.microsoft.com/office/drawing/2014/main" id="{00000000-0008-0000-08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1" name="Text Box 15">
          <a:extLst>
            <a:ext uri="{FF2B5EF4-FFF2-40B4-BE49-F238E27FC236}">
              <a16:creationId xmlns:a16="http://schemas.microsoft.com/office/drawing/2014/main" id="{00000000-0008-0000-08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2" name="Text Box 15">
          <a:extLst>
            <a:ext uri="{FF2B5EF4-FFF2-40B4-BE49-F238E27FC236}">
              <a16:creationId xmlns:a16="http://schemas.microsoft.com/office/drawing/2014/main" id="{00000000-0008-0000-08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3" name="Text Box 15">
          <a:extLst>
            <a:ext uri="{FF2B5EF4-FFF2-40B4-BE49-F238E27FC236}">
              <a16:creationId xmlns:a16="http://schemas.microsoft.com/office/drawing/2014/main" id="{00000000-0008-0000-08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4" name="Text Box 15">
          <a:extLst>
            <a:ext uri="{FF2B5EF4-FFF2-40B4-BE49-F238E27FC236}">
              <a16:creationId xmlns:a16="http://schemas.microsoft.com/office/drawing/2014/main" id="{00000000-0008-0000-08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5" name="Text Box 15">
          <a:extLst>
            <a:ext uri="{FF2B5EF4-FFF2-40B4-BE49-F238E27FC236}">
              <a16:creationId xmlns:a16="http://schemas.microsoft.com/office/drawing/2014/main" id="{00000000-0008-0000-08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6" name="Text Box 15">
          <a:extLst>
            <a:ext uri="{FF2B5EF4-FFF2-40B4-BE49-F238E27FC236}">
              <a16:creationId xmlns:a16="http://schemas.microsoft.com/office/drawing/2014/main" id="{00000000-0008-0000-08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7" name="Text Box 15">
          <a:extLst>
            <a:ext uri="{FF2B5EF4-FFF2-40B4-BE49-F238E27FC236}">
              <a16:creationId xmlns:a16="http://schemas.microsoft.com/office/drawing/2014/main" id="{00000000-0008-0000-08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8" name="Text Box 15">
          <a:extLst>
            <a:ext uri="{FF2B5EF4-FFF2-40B4-BE49-F238E27FC236}">
              <a16:creationId xmlns:a16="http://schemas.microsoft.com/office/drawing/2014/main" id="{00000000-0008-0000-08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9" name="Text Box 15">
          <a:extLst>
            <a:ext uri="{FF2B5EF4-FFF2-40B4-BE49-F238E27FC236}">
              <a16:creationId xmlns:a16="http://schemas.microsoft.com/office/drawing/2014/main" id="{00000000-0008-0000-08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0" name="Text Box 15">
          <a:extLst>
            <a:ext uri="{FF2B5EF4-FFF2-40B4-BE49-F238E27FC236}">
              <a16:creationId xmlns:a16="http://schemas.microsoft.com/office/drawing/2014/main" id="{00000000-0008-0000-08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1" name="Text Box 15">
          <a:extLst>
            <a:ext uri="{FF2B5EF4-FFF2-40B4-BE49-F238E27FC236}">
              <a16:creationId xmlns:a16="http://schemas.microsoft.com/office/drawing/2014/main" id="{00000000-0008-0000-08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2" name="Text Box 15">
          <a:extLst>
            <a:ext uri="{FF2B5EF4-FFF2-40B4-BE49-F238E27FC236}">
              <a16:creationId xmlns:a16="http://schemas.microsoft.com/office/drawing/2014/main" id="{00000000-0008-0000-08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3" name="Text Box 15">
          <a:extLst>
            <a:ext uri="{FF2B5EF4-FFF2-40B4-BE49-F238E27FC236}">
              <a16:creationId xmlns:a16="http://schemas.microsoft.com/office/drawing/2014/main" id="{00000000-0008-0000-08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4" name="Text Box 15">
          <a:extLst>
            <a:ext uri="{FF2B5EF4-FFF2-40B4-BE49-F238E27FC236}">
              <a16:creationId xmlns:a16="http://schemas.microsoft.com/office/drawing/2014/main" id="{00000000-0008-0000-08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5" name="Text Box 15">
          <a:extLst>
            <a:ext uri="{FF2B5EF4-FFF2-40B4-BE49-F238E27FC236}">
              <a16:creationId xmlns:a16="http://schemas.microsoft.com/office/drawing/2014/main" id="{00000000-0008-0000-08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6" name="Text Box 15">
          <a:extLst>
            <a:ext uri="{FF2B5EF4-FFF2-40B4-BE49-F238E27FC236}">
              <a16:creationId xmlns:a16="http://schemas.microsoft.com/office/drawing/2014/main" id="{00000000-0008-0000-08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7" name="Text Box 15">
          <a:extLst>
            <a:ext uri="{FF2B5EF4-FFF2-40B4-BE49-F238E27FC236}">
              <a16:creationId xmlns:a16="http://schemas.microsoft.com/office/drawing/2014/main" id="{00000000-0008-0000-08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8" name="Text Box 15">
          <a:extLst>
            <a:ext uri="{FF2B5EF4-FFF2-40B4-BE49-F238E27FC236}">
              <a16:creationId xmlns:a16="http://schemas.microsoft.com/office/drawing/2014/main" id="{00000000-0008-0000-08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9" name="Text Box 15">
          <a:extLst>
            <a:ext uri="{FF2B5EF4-FFF2-40B4-BE49-F238E27FC236}">
              <a16:creationId xmlns:a16="http://schemas.microsoft.com/office/drawing/2014/main" id="{00000000-0008-0000-08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0" name="Text Box 15">
          <a:extLst>
            <a:ext uri="{FF2B5EF4-FFF2-40B4-BE49-F238E27FC236}">
              <a16:creationId xmlns:a16="http://schemas.microsoft.com/office/drawing/2014/main" id="{00000000-0008-0000-08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1" name="Text Box 15">
          <a:extLst>
            <a:ext uri="{FF2B5EF4-FFF2-40B4-BE49-F238E27FC236}">
              <a16:creationId xmlns:a16="http://schemas.microsoft.com/office/drawing/2014/main" id="{00000000-0008-0000-08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2" name="Text Box 15">
          <a:extLst>
            <a:ext uri="{FF2B5EF4-FFF2-40B4-BE49-F238E27FC236}">
              <a16:creationId xmlns:a16="http://schemas.microsoft.com/office/drawing/2014/main" id="{00000000-0008-0000-08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3" name="Text Box 15">
          <a:extLst>
            <a:ext uri="{FF2B5EF4-FFF2-40B4-BE49-F238E27FC236}">
              <a16:creationId xmlns:a16="http://schemas.microsoft.com/office/drawing/2014/main" id="{00000000-0008-0000-08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4" name="Text Box 15">
          <a:extLst>
            <a:ext uri="{FF2B5EF4-FFF2-40B4-BE49-F238E27FC236}">
              <a16:creationId xmlns:a16="http://schemas.microsoft.com/office/drawing/2014/main" id="{00000000-0008-0000-08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5" name="Text Box 15">
          <a:extLst>
            <a:ext uri="{FF2B5EF4-FFF2-40B4-BE49-F238E27FC236}">
              <a16:creationId xmlns:a16="http://schemas.microsoft.com/office/drawing/2014/main" id="{00000000-0008-0000-08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6" name="Text Box 15">
          <a:extLst>
            <a:ext uri="{FF2B5EF4-FFF2-40B4-BE49-F238E27FC236}">
              <a16:creationId xmlns:a16="http://schemas.microsoft.com/office/drawing/2014/main" id="{00000000-0008-0000-08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7" name="Text Box 15">
          <a:extLst>
            <a:ext uri="{FF2B5EF4-FFF2-40B4-BE49-F238E27FC236}">
              <a16:creationId xmlns:a16="http://schemas.microsoft.com/office/drawing/2014/main" id="{00000000-0008-0000-08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8" name="Text Box 15">
          <a:extLst>
            <a:ext uri="{FF2B5EF4-FFF2-40B4-BE49-F238E27FC236}">
              <a16:creationId xmlns:a16="http://schemas.microsoft.com/office/drawing/2014/main" id="{00000000-0008-0000-08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9" name="Text Box 15">
          <a:extLst>
            <a:ext uri="{FF2B5EF4-FFF2-40B4-BE49-F238E27FC236}">
              <a16:creationId xmlns:a16="http://schemas.microsoft.com/office/drawing/2014/main" id="{00000000-0008-0000-08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0" name="Text Box 15">
          <a:extLst>
            <a:ext uri="{FF2B5EF4-FFF2-40B4-BE49-F238E27FC236}">
              <a16:creationId xmlns:a16="http://schemas.microsoft.com/office/drawing/2014/main" id="{00000000-0008-0000-08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1" name="Text Box 15">
          <a:extLst>
            <a:ext uri="{FF2B5EF4-FFF2-40B4-BE49-F238E27FC236}">
              <a16:creationId xmlns:a16="http://schemas.microsoft.com/office/drawing/2014/main" id="{00000000-0008-0000-08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2" name="Text Box 15">
          <a:extLst>
            <a:ext uri="{FF2B5EF4-FFF2-40B4-BE49-F238E27FC236}">
              <a16:creationId xmlns:a16="http://schemas.microsoft.com/office/drawing/2014/main" id="{00000000-0008-0000-08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3" name="Text Box 15">
          <a:extLst>
            <a:ext uri="{FF2B5EF4-FFF2-40B4-BE49-F238E27FC236}">
              <a16:creationId xmlns:a16="http://schemas.microsoft.com/office/drawing/2014/main" id="{00000000-0008-0000-08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4" name="Text Box 15">
          <a:extLst>
            <a:ext uri="{FF2B5EF4-FFF2-40B4-BE49-F238E27FC236}">
              <a16:creationId xmlns:a16="http://schemas.microsoft.com/office/drawing/2014/main" id="{00000000-0008-0000-08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5" name="Text Box 15">
          <a:extLst>
            <a:ext uri="{FF2B5EF4-FFF2-40B4-BE49-F238E27FC236}">
              <a16:creationId xmlns:a16="http://schemas.microsoft.com/office/drawing/2014/main" id="{00000000-0008-0000-08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6" name="Text Box 15">
          <a:extLst>
            <a:ext uri="{FF2B5EF4-FFF2-40B4-BE49-F238E27FC236}">
              <a16:creationId xmlns:a16="http://schemas.microsoft.com/office/drawing/2014/main" id="{00000000-0008-0000-08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7" name="Text Box 15">
          <a:extLst>
            <a:ext uri="{FF2B5EF4-FFF2-40B4-BE49-F238E27FC236}">
              <a16:creationId xmlns:a16="http://schemas.microsoft.com/office/drawing/2014/main" id="{00000000-0008-0000-08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8" name="Text Box 15">
          <a:extLst>
            <a:ext uri="{FF2B5EF4-FFF2-40B4-BE49-F238E27FC236}">
              <a16:creationId xmlns:a16="http://schemas.microsoft.com/office/drawing/2014/main" id="{00000000-0008-0000-08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9" name="Text Box 15">
          <a:extLst>
            <a:ext uri="{FF2B5EF4-FFF2-40B4-BE49-F238E27FC236}">
              <a16:creationId xmlns:a16="http://schemas.microsoft.com/office/drawing/2014/main" id="{00000000-0008-0000-08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0" name="Text Box 15">
          <a:extLst>
            <a:ext uri="{FF2B5EF4-FFF2-40B4-BE49-F238E27FC236}">
              <a16:creationId xmlns:a16="http://schemas.microsoft.com/office/drawing/2014/main" id="{00000000-0008-0000-08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1" name="Text Box 15">
          <a:extLst>
            <a:ext uri="{FF2B5EF4-FFF2-40B4-BE49-F238E27FC236}">
              <a16:creationId xmlns:a16="http://schemas.microsoft.com/office/drawing/2014/main" id="{00000000-0008-0000-08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2" name="Text Box 15">
          <a:extLst>
            <a:ext uri="{FF2B5EF4-FFF2-40B4-BE49-F238E27FC236}">
              <a16:creationId xmlns:a16="http://schemas.microsoft.com/office/drawing/2014/main" id="{00000000-0008-0000-08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3" name="Text Box 15">
          <a:extLst>
            <a:ext uri="{FF2B5EF4-FFF2-40B4-BE49-F238E27FC236}">
              <a16:creationId xmlns:a16="http://schemas.microsoft.com/office/drawing/2014/main" id="{00000000-0008-0000-08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4" name="Text Box 15">
          <a:extLst>
            <a:ext uri="{FF2B5EF4-FFF2-40B4-BE49-F238E27FC236}">
              <a16:creationId xmlns:a16="http://schemas.microsoft.com/office/drawing/2014/main" id="{00000000-0008-0000-08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5" name="Text Box 15">
          <a:extLst>
            <a:ext uri="{FF2B5EF4-FFF2-40B4-BE49-F238E27FC236}">
              <a16:creationId xmlns:a16="http://schemas.microsoft.com/office/drawing/2014/main" id="{00000000-0008-0000-08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6" name="Text Box 15">
          <a:extLst>
            <a:ext uri="{FF2B5EF4-FFF2-40B4-BE49-F238E27FC236}">
              <a16:creationId xmlns:a16="http://schemas.microsoft.com/office/drawing/2014/main" id="{00000000-0008-0000-08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7" name="Text Box 15">
          <a:extLst>
            <a:ext uri="{FF2B5EF4-FFF2-40B4-BE49-F238E27FC236}">
              <a16:creationId xmlns:a16="http://schemas.microsoft.com/office/drawing/2014/main" id="{00000000-0008-0000-08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8" name="Text Box 15">
          <a:extLst>
            <a:ext uri="{FF2B5EF4-FFF2-40B4-BE49-F238E27FC236}">
              <a16:creationId xmlns:a16="http://schemas.microsoft.com/office/drawing/2014/main" id="{00000000-0008-0000-08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9" name="Text Box 15">
          <a:extLst>
            <a:ext uri="{FF2B5EF4-FFF2-40B4-BE49-F238E27FC236}">
              <a16:creationId xmlns:a16="http://schemas.microsoft.com/office/drawing/2014/main" id="{00000000-0008-0000-08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0" name="Text Box 15">
          <a:extLst>
            <a:ext uri="{FF2B5EF4-FFF2-40B4-BE49-F238E27FC236}">
              <a16:creationId xmlns:a16="http://schemas.microsoft.com/office/drawing/2014/main" id="{00000000-0008-0000-08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1" name="Text Box 15">
          <a:extLst>
            <a:ext uri="{FF2B5EF4-FFF2-40B4-BE49-F238E27FC236}">
              <a16:creationId xmlns:a16="http://schemas.microsoft.com/office/drawing/2014/main" id="{00000000-0008-0000-08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2" name="Text Box 15">
          <a:extLst>
            <a:ext uri="{FF2B5EF4-FFF2-40B4-BE49-F238E27FC236}">
              <a16:creationId xmlns:a16="http://schemas.microsoft.com/office/drawing/2014/main" id="{00000000-0008-0000-08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3" name="Text Box 15">
          <a:extLst>
            <a:ext uri="{FF2B5EF4-FFF2-40B4-BE49-F238E27FC236}">
              <a16:creationId xmlns:a16="http://schemas.microsoft.com/office/drawing/2014/main" id="{00000000-0008-0000-08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4" name="Text Box 15">
          <a:extLst>
            <a:ext uri="{FF2B5EF4-FFF2-40B4-BE49-F238E27FC236}">
              <a16:creationId xmlns:a16="http://schemas.microsoft.com/office/drawing/2014/main" id="{00000000-0008-0000-08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5" name="Text Box 15">
          <a:extLst>
            <a:ext uri="{FF2B5EF4-FFF2-40B4-BE49-F238E27FC236}">
              <a16:creationId xmlns:a16="http://schemas.microsoft.com/office/drawing/2014/main" id="{00000000-0008-0000-08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6" name="Text Box 15">
          <a:extLst>
            <a:ext uri="{FF2B5EF4-FFF2-40B4-BE49-F238E27FC236}">
              <a16:creationId xmlns:a16="http://schemas.microsoft.com/office/drawing/2014/main" id="{00000000-0008-0000-08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7" name="Text Box 15">
          <a:extLst>
            <a:ext uri="{FF2B5EF4-FFF2-40B4-BE49-F238E27FC236}">
              <a16:creationId xmlns:a16="http://schemas.microsoft.com/office/drawing/2014/main" id="{00000000-0008-0000-08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8" name="Text Box 15">
          <a:extLst>
            <a:ext uri="{FF2B5EF4-FFF2-40B4-BE49-F238E27FC236}">
              <a16:creationId xmlns:a16="http://schemas.microsoft.com/office/drawing/2014/main" id="{00000000-0008-0000-08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9" name="Text Box 15">
          <a:extLst>
            <a:ext uri="{FF2B5EF4-FFF2-40B4-BE49-F238E27FC236}">
              <a16:creationId xmlns:a16="http://schemas.microsoft.com/office/drawing/2014/main" id="{00000000-0008-0000-08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0" name="Text Box 15">
          <a:extLst>
            <a:ext uri="{FF2B5EF4-FFF2-40B4-BE49-F238E27FC236}">
              <a16:creationId xmlns:a16="http://schemas.microsoft.com/office/drawing/2014/main" id="{00000000-0008-0000-08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1" name="Text Box 15">
          <a:extLst>
            <a:ext uri="{FF2B5EF4-FFF2-40B4-BE49-F238E27FC236}">
              <a16:creationId xmlns:a16="http://schemas.microsoft.com/office/drawing/2014/main" id="{00000000-0008-0000-08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2" name="Text Box 15">
          <a:extLst>
            <a:ext uri="{FF2B5EF4-FFF2-40B4-BE49-F238E27FC236}">
              <a16:creationId xmlns:a16="http://schemas.microsoft.com/office/drawing/2014/main" id="{00000000-0008-0000-08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3" name="Text Box 15">
          <a:extLst>
            <a:ext uri="{FF2B5EF4-FFF2-40B4-BE49-F238E27FC236}">
              <a16:creationId xmlns:a16="http://schemas.microsoft.com/office/drawing/2014/main" id="{00000000-0008-0000-08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4" name="Text Box 15">
          <a:extLst>
            <a:ext uri="{FF2B5EF4-FFF2-40B4-BE49-F238E27FC236}">
              <a16:creationId xmlns:a16="http://schemas.microsoft.com/office/drawing/2014/main" id="{00000000-0008-0000-08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5" name="Text Box 15">
          <a:extLst>
            <a:ext uri="{FF2B5EF4-FFF2-40B4-BE49-F238E27FC236}">
              <a16:creationId xmlns:a16="http://schemas.microsoft.com/office/drawing/2014/main" id="{00000000-0008-0000-08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6" name="Text Box 15">
          <a:extLst>
            <a:ext uri="{FF2B5EF4-FFF2-40B4-BE49-F238E27FC236}">
              <a16:creationId xmlns:a16="http://schemas.microsoft.com/office/drawing/2014/main" id="{00000000-0008-0000-08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7" name="Text Box 15">
          <a:extLst>
            <a:ext uri="{FF2B5EF4-FFF2-40B4-BE49-F238E27FC236}">
              <a16:creationId xmlns:a16="http://schemas.microsoft.com/office/drawing/2014/main" id="{00000000-0008-0000-08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8" name="Text Box 15">
          <a:extLst>
            <a:ext uri="{FF2B5EF4-FFF2-40B4-BE49-F238E27FC236}">
              <a16:creationId xmlns:a16="http://schemas.microsoft.com/office/drawing/2014/main" id="{00000000-0008-0000-08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9" name="Text Box 15">
          <a:extLst>
            <a:ext uri="{FF2B5EF4-FFF2-40B4-BE49-F238E27FC236}">
              <a16:creationId xmlns:a16="http://schemas.microsoft.com/office/drawing/2014/main" id="{00000000-0008-0000-08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0" name="Text Box 15">
          <a:extLst>
            <a:ext uri="{FF2B5EF4-FFF2-40B4-BE49-F238E27FC236}">
              <a16:creationId xmlns:a16="http://schemas.microsoft.com/office/drawing/2014/main" id="{00000000-0008-0000-08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1" name="Text Box 15">
          <a:extLst>
            <a:ext uri="{FF2B5EF4-FFF2-40B4-BE49-F238E27FC236}">
              <a16:creationId xmlns:a16="http://schemas.microsoft.com/office/drawing/2014/main" id="{00000000-0008-0000-08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2" name="Text Box 15">
          <a:extLst>
            <a:ext uri="{FF2B5EF4-FFF2-40B4-BE49-F238E27FC236}">
              <a16:creationId xmlns:a16="http://schemas.microsoft.com/office/drawing/2014/main" id="{00000000-0008-0000-08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3" name="Text Box 15">
          <a:extLst>
            <a:ext uri="{FF2B5EF4-FFF2-40B4-BE49-F238E27FC236}">
              <a16:creationId xmlns:a16="http://schemas.microsoft.com/office/drawing/2014/main" id="{00000000-0008-0000-08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4" name="Text Box 15">
          <a:extLst>
            <a:ext uri="{FF2B5EF4-FFF2-40B4-BE49-F238E27FC236}">
              <a16:creationId xmlns:a16="http://schemas.microsoft.com/office/drawing/2014/main" id="{00000000-0008-0000-08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5" name="Text Box 15">
          <a:extLst>
            <a:ext uri="{FF2B5EF4-FFF2-40B4-BE49-F238E27FC236}">
              <a16:creationId xmlns:a16="http://schemas.microsoft.com/office/drawing/2014/main" id="{00000000-0008-0000-08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6" name="Text Box 15">
          <a:extLst>
            <a:ext uri="{FF2B5EF4-FFF2-40B4-BE49-F238E27FC236}">
              <a16:creationId xmlns:a16="http://schemas.microsoft.com/office/drawing/2014/main" id="{00000000-0008-0000-08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7" name="Text Box 15">
          <a:extLst>
            <a:ext uri="{FF2B5EF4-FFF2-40B4-BE49-F238E27FC236}">
              <a16:creationId xmlns:a16="http://schemas.microsoft.com/office/drawing/2014/main" id="{00000000-0008-0000-08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8" name="Text Box 15">
          <a:extLst>
            <a:ext uri="{FF2B5EF4-FFF2-40B4-BE49-F238E27FC236}">
              <a16:creationId xmlns:a16="http://schemas.microsoft.com/office/drawing/2014/main" id="{00000000-0008-0000-08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9" name="Text Box 15">
          <a:extLst>
            <a:ext uri="{FF2B5EF4-FFF2-40B4-BE49-F238E27FC236}">
              <a16:creationId xmlns:a16="http://schemas.microsoft.com/office/drawing/2014/main" id="{00000000-0008-0000-08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0" name="Text Box 15">
          <a:extLst>
            <a:ext uri="{FF2B5EF4-FFF2-40B4-BE49-F238E27FC236}">
              <a16:creationId xmlns:a16="http://schemas.microsoft.com/office/drawing/2014/main" id="{00000000-0008-0000-08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1" name="Text Box 15">
          <a:extLst>
            <a:ext uri="{FF2B5EF4-FFF2-40B4-BE49-F238E27FC236}">
              <a16:creationId xmlns:a16="http://schemas.microsoft.com/office/drawing/2014/main" id="{00000000-0008-0000-08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2" name="Text Box 15">
          <a:extLst>
            <a:ext uri="{FF2B5EF4-FFF2-40B4-BE49-F238E27FC236}">
              <a16:creationId xmlns:a16="http://schemas.microsoft.com/office/drawing/2014/main" id="{00000000-0008-0000-08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3" name="Text Box 15">
          <a:extLst>
            <a:ext uri="{FF2B5EF4-FFF2-40B4-BE49-F238E27FC236}">
              <a16:creationId xmlns:a16="http://schemas.microsoft.com/office/drawing/2014/main" id="{00000000-0008-0000-08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4" name="Text Box 15">
          <a:extLst>
            <a:ext uri="{FF2B5EF4-FFF2-40B4-BE49-F238E27FC236}">
              <a16:creationId xmlns:a16="http://schemas.microsoft.com/office/drawing/2014/main" id="{00000000-0008-0000-08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5" name="Text Box 15">
          <a:extLst>
            <a:ext uri="{FF2B5EF4-FFF2-40B4-BE49-F238E27FC236}">
              <a16:creationId xmlns:a16="http://schemas.microsoft.com/office/drawing/2014/main" id="{00000000-0008-0000-08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6" name="Text Box 15">
          <a:extLst>
            <a:ext uri="{FF2B5EF4-FFF2-40B4-BE49-F238E27FC236}">
              <a16:creationId xmlns:a16="http://schemas.microsoft.com/office/drawing/2014/main" id="{00000000-0008-0000-08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7" name="Text Box 15">
          <a:extLst>
            <a:ext uri="{FF2B5EF4-FFF2-40B4-BE49-F238E27FC236}">
              <a16:creationId xmlns:a16="http://schemas.microsoft.com/office/drawing/2014/main" id="{00000000-0008-0000-08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8" name="Text Box 15">
          <a:extLst>
            <a:ext uri="{FF2B5EF4-FFF2-40B4-BE49-F238E27FC236}">
              <a16:creationId xmlns:a16="http://schemas.microsoft.com/office/drawing/2014/main" id="{00000000-0008-0000-08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9" name="Text Box 15">
          <a:extLst>
            <a:ext uri="{FF2B5EF4-FFF2-40B4-BE49-F238E27FC236}">
              <a16:creationId xmlns:a16="http://schemas.microsoft.com/office/drawing/2014/main" id="{00000000-0008-0000-08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0" name="Text Box 15">
          <a:extLst>
            <a:ext uri="{FF2B5EF4-FFF2-40B4-BE49-F238E27FC236}">
              <a16:creationId xmlns:a16="http://schemas.microsoft.com/office/drawing/2014/main" id="{00000000-0008-0000-08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1" name="Text Box 15">
          <a:extLst>
            <a:ext uri="{FF2B5EF4-FFF2-40B4-BE49-F238E27FC236}">
              <a16:creationId xmlns:a16="http://schemas.microsoft.com/office/drawing/2014/main" id="{00000000-0008-0000-08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2" name="Text Box 15">
          <a:extLst>
            <a:ext uri="{FF2B5EF4-FFF2-40B4-BE49-F238E27FC236}">
              <a16:creationId xmlns:a16="http://schemas.microsoft.com/office/drawing/2014/main" id="{00000000-0008-0000-08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3" name="Text Box 15">
          <a:extLst>
            <a:ext uri="{FF2B5EF4-FFF2-40B4-BE49-F238E27FC236}">
              <a16:creationId xmlns:a16="http://schemas.microsoft.com/office/drawing/2014/main" id="{00000000-0008-0000-08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4" name="Text Box 15">
          <a:extLst>
            <a:ext uri="{FF2B5EF4-FFF2-40B4-BE49-F238E27FC236}">
              <a16:creationId xmlns:a16="http://schemas.microsoft.com/office/drawing/2014/main" id="{00000000-0008-0000-08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5" name="Text Box 15">
          <a:extLst>
            <a:ext uri="{FF2B5EF4-FFF2-40B4-BE49-F238E27FC236}">
              <a16:creationId xmlns:a16="http://schemas.microsoft.com/office/drawing/2014/main" id="{00000000-0008-0000-08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6" name="Text Box 15">
          <a:extLst>
            <a:ext uri="{FF2B5EF4-FFF2-40B4-BE49-F238E27FC236}">
              <a16:creationId xmlns:a16="http://schemas.microsoft.com/office/drawing/2014/main" id="{00000000-0008-0000-08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7" name="Text Box 15">
          <a:extLst>
            <a:ext uri="{FF2B5EF4-FFF2-40B4-BE49-F238E27FC236}">
              <a16:creationId xmlns:a16="http://schemas.microsoft.com/office/drawing/2014/main" id="{00000000-0008-0000-08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8" name="Text Box 15">
          <a:extLst>
            <a:ext uri="{FF2B5EF4-FFF2-40B4-BE49-F238E27FC236}">
              <a16:creationId xmlns:a16="http://schemas.microsoft.com/office/drawing/2014/main" id="{00000000-0008-0000-08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9" name="Text Box 15">
          <a:extLst>
            <a:ext uri="{FF2B5EF4-FFF2-40B4-BE49-F238E27FC236}">
              <a16:creationId xmlns:a16="http://schemas.microsoft.com/office/drawing/2014/main" id="{00000000-0008-0000-08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0" name="Text Box 15">
          <a:extLst>
            <a:ext uri="{FF2B5EF4-FFF2-40B4-BE49-F238E27FC236}">
              <a16:creationId xmlns:a16="http://schemas.microsoft.com/office/drawing/2014/main" id="{00000000-0008-0000-08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1" name="Text Box 15">
          <a:extLst>
            <a:ext uri="{FF2B5EF4-FFF2-40B4-BE49-F238E27FC236}">
              <a16:creationId xmlns:a16="http://schemas.microsoft.com/office/drawing/2014/main" id="{00000000-0008-0000-08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2" name="Text Box 15">
          <a:extLst>
            <a:ext uri="{FF2B5EF4-FFF2-40B4-BE49-F238E27FC236}">
              <a16:creationId xmlns:a16="http://schemas.microsoft.com/office/drawing/2014/main" id="{00000000-0008-0000-08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3" name="Text Box 15">
          <a:extLst>
            <a:ext uri="{FF2B5EF4-FFF2-40B4-BE49-F238E27FC236}">
              <a16:creationId xmlns:a16="http://schemas.microsoft.com/office/drawing/2014/main" id="{00000000-0008-0000-08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4" name="Text Box 15">
          <a:extLst>
            <a:ext uri="{FF2B5EF4-FFF2-40B4-BE49-F238E27FC236}">
              <a16:creationId xmlns:a16="http://schemas.microsoft.com/office/drawing/2014/main" id="{00000000-0008-0000-08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5" name="Text Box 15">
          <a:extLst>
            <a:ext uri="{FF2B5EF4-FFF2-40B4-BE49-F238E27FC236}">
              <a16:creationId xmlns:a16="http://schemas.microsoft.com/office/drawing/2014/main" id="{00000000-0008-0000-08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6" name="Text Box 15">
          <a:extLst>
            <a:ext uri="{FF2B5EF4-FFF2-40B4-BE49-F238E27FC236}">
              <a16:creationId xmlns:a16="http://schemas.microsoft.com/office/drawing/2014/main" id="{00000000-0008-0000-08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7" name="Text Box 15">
          <a:extLst>
            <a:ext uri="{FF2B5EF4-FFF2-40B4-BE49-F238E27FC236}">
              <a16:creationId xmlns:a16="http://schemas.microsoft.com/office/drawing/2014/main" id="{00000000-0008-0000-08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8" name="Text Box 15">
          <a:extLst>
            <a:ext uri="{FF2B5EF4-FFF2-40B4-BE49-F238E27FC236}">
              <a16:creationId xmlns:a16="http://schemas.microsoft.com/office/drawing/2014/main" id="{00000000-0008-0000-08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9" name="Text Box 15">
          <a:extLst>
            <a:ext uri="{FF2B5EF4-FFF2-40B4-BE49-F238E27FC236}">
              <a16:creationId xmlns:a16="http://schemas.microsoft.com/office/drawing/2014/main" id="{00000000-0008-0000-08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0" name="Text Box 15">
          <a:extLst>
            <a:ext uri="{FF2B5EF4-FFF2-40B4-BE49-F238E27FC236}">
              <a16:creationId xmlns:a16="http://schemas.microsoft.com/office/drawing/2014/main" id="{00000000-0008-0000-08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1" name="Text Box 15">
          <a:extLst>
            <a:ext uri="{FF2B5EF4-FFF2-40B4-BE49-F238E27FC236}">
              <a16:creationId xmlns:a16="http://schemas.microsoft.com/office/drawing/2014/main" id="{00000000-0008-0000-08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2" name="Text Box 15">
          <a:extLst>
            <a:ext uri="{FF2B5EF4-FFF2-40B4-BE49-F238E27FC236}">
              <a16:creationId xmlns:a16="http://schemas.microsoft.com/office/drawing/2014/main" id="{00000000-0008-0000-08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3" name="Text Box 15">
          <a:extLst>
            <a:ext uri="{FF2B5EF4-FFF2-40B4-BE49-F238E27FC236}">
              <a16:creationId xmlns:a16="http://schemas.microsoft.com/office/drawing/2014/main" id="{00000000-0008-0000-08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4" name="Text Box 15">
          <a:extLst>
            <a:ext uri="{FF2B5EF4-FFF2-40B4-BE49-F238E27FC236}">
              <a16:creationId xmlns:a16="http://schemas.microsoft.com/office/drawing/2014/main" id="{00000000-0008-0000-08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5" name="Text Box 15">
          <a:extLst>
            <a:ext uri="{FF2B5EF4-FFF2-40B4-BE49-F238E27FC236}">
              <a16:creationId xmlns:a16="http://schemas.microsoft.com/office/drawing/2014/main" id="{00000000-0008-0000-08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6" name="Text Box 15">
          <a:extLst>
            <a:ext uri="{FF2B5EF4-FFF2-40B4-BE49-F238E27FC236}">
              <a16:creationId xmlns:a16="http://schemas.microsoft.com/office/drawing/2014/main" id="{00000000-0008-0000-08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7" name="Text Box 15">
          <a:extLst>
            <a:ext uri="{FF2B5EF4-FFF2-40B4-BE49-F238E27FC236}">
              <a16:creationId xmlns:a16="http://schemas.microsoft.com/office/drawing/2014/main" id="{00000000-0008-0000-08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8" name="Text Box 15">
          <a:extLst>
            <a:ext uri="{FF2B5EF4-FFF2-40B4-BE49-F238E27FC236}">
              <a16:creationId xmlns:a16="http://schemas.microsoft.com/office/drawing/2014/main" id="{00000000-0008-0000-08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9" name="Text Box 15">
          <a:extLst>
            <a:ext uri="{FF2B5EF4-FFF2-40B4-BE49-F238E27FC236}">
              <a16:creationId xmlns:a16="http://schemas.microsoft.com/office/drawing/2014/main" id="{00000000-0008-0000-08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0" name="Text Box 15">
          <a:extLst>
            <a:ext uri="{FF2B5EF4-FFF2-40B4-BE49-F238E27FC236}">
              <a16:creationId xmlns:a16="http://schemas.microsoft.com/office/drawing/2014/main" id="{00000000-0008-0000-08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1" name="Text Box 15">
          <a:extLst>
            <a:ext uri="{FF2B5EF4-FFF2-40B4-BE49-F238E27FC236}">
              <a16:creationId xmlns:a16="http://schemas.microsoft.com/office/drawing/2014/main" id="{00000000-0008-0000-08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2" name="Text Box 15">
          <a:extLst>
            <a:ext uri="{FF2B5EF4-FFF2-40B4-BE49-F238E27FC236}">
              <a16:creationId xmlns:a16="http://schemas.microsoft.com/office/drawing/2014/main" id="{00000000-0008-0000-08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3" name="Text Box 15">
          <a:extLst>
            <a:ext uri="{FF2B5EF4-FFF2-40B4-BE49-F238E27FC236}">
              <a16:creationId xmlns:a16="http://schemas.microsoft.com/office/drawing/2014/main" id="{00000000-0008-0000-08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4" name="Text Box 15">
          <a:extLst>
            <a:ext uri="{FF2B5EF4-FFF2-40B4-BE49-F238E27FC236}">
              <a16:creationId xmlns:a16="http://schemas.microsoft.com/office/drawing/2014/main" id="{00000000-0008-0000-08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5" name="Text Box 15">
          <a:extLst>
            <a:ext uri="{FF2B5EF4-FFF2-40B4-BE49-F238E27FC236}">
              <a16:creationId xmlns:a16="http://schemas.microsoft.com/office/drawing/2014/main" id="{00000000-0008-0000-08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6" name="Text Box 15">
          <a:extLst>
            <a:ext uri="{FF2B5EF4-FFF2-40B4-BE49-F238E27FC236}">
              <a16:creationId xmlns:a16="http://schemas.microsoft.com/office/drawing/2014/main" id="{00000000-0008-0000-08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7" name="Text Box 15">
          <a:extLst>
            <a:ext uri="{FF2B5EF4-FFF2-40B4-BE49-F238E27FC236}">
              <a16:creationId xmlns:a16="http://schemas.microsoft.com/office/drawing/2014/main" id="{00000000-0008-0000-08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8" name="Text Box 15">
          <a:extLst>
            <a:ext uri="{FF2B5EF4-FFF2-40B4-BE49-F238E27FC236}">
              <a16:creationId xmlns:a16="http://schemas.microsoft.com/office/drawing/2014/main" id="{00000000-0008-0000-08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9" name="Text Box 15">
          <a:extLst>
            <a:ext uri="{FF2B5EF4-FFF2-40B4-BE49-F238E27FC236}">
              <a16:creationId xmlns:a16="http://schemas.microsoft.com/office/drawing/2014/main" id="{00000000-0008-0000-08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0" name="Text Box 15">
          <a:extLst>
            <a:ext uri="{FF2B5EF4-FFF2-40B4-BE49-F238E27FC236}">
              <a16:creationId xmlns:a16="http://schemas.microsoft.com/office/drawing/2014/main" id="{00000000-0008-0000-08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1" name="Text Box 15">
          <a:extLst>
            <a:ext uri="{FF2B5EF4-FFF2-40B4-BE49-F238E27FC236}">
              <a16:creationId xmlns:a16="http://schemas.microsoft.com/office/drawing/2014/main" id="{00000000-0008-0000-08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2" name="Text Box 15">
          <a:extLst>
            <a:ext uri="{FF2B5EF4-FFF2-40B4-BE49-F238E27FC236}">
              <a16:creationId xmlns:a16="http://schemas.microsoft.com/office/drawing/2014/main" id="{00000000-0008-0000-08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3" name="Text Box 15">
          <a:extLst>
            <a:ext uri="{FF2B5EF4-FFF2-40B4-BE49-F238E27FC236}">
              <a16:creationId xmlns:a16="http://schemas.microsoft.com/office/drawing/2014/main" id="{00000000-0008-0000-08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4" name="Text Box 15">
          <a:extLst>
            <a:ext uri="{FF2B5EF4-FFF2-40B4-BE49-F238E27FC236}">
              <a16:creationId xmlns:a16="http://schemas.microsoft.com/office/drawing/2014/main" id="{00000000-0008-0000-08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5" name="Text Box 15">
          <a:extLst>
            <a:ext uri="{FF2B5EF4-FFF2-40B4-BE49-F238E27FC236}">
              <a16:creationId xmlns:a16="http://schemas.microsoft.com/office/drawing/2014/main" id="{00000000-0008-0000-08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6" name="Text Box 15">
          <a:extLst>
            <a:ext uri="{FF2B5EF4-FFF2-40B4-BE49-F238E27FC236}">
              <a16:creationId xmlns:a16="http://schemas.microsoft.com/office/drawing/2014/main" id="{00000000-0008-0000-08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7" name="Text Box 15">
          <a:extLst>
            <a:ext uri="{FF2B5EF4-FFF2-40B4-BE49-F238E27FC236}">
              <a16:creationId xmlns:a16="http://schemas.microsoft.com/office/drawing/2014/main" id="{00000000-0008-0000-08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8" name="Text Box 15">
          <a:extLst>
            <a:ext uri="{FF2B5EF4-FFF2-40B4-BE49-F238E27FC236}">
              <a16:creationId xmlns:a16="http://schemas.microsoft.com/office/drawing/2014/main" id="{00000000-0008-0000-08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9" name="Text Box 15">
          <a:extLst>
            <a:ext uri="{FF2B5EF4-FFF2-40B4-BE49-F238E27FC236}">
              <a16:creationId xmlns:a16="http://schemas.microsoft.com/office/drawing/2014/main" id="{00000000-0008-0000-08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0" name="Text Box 15">
          <a:extLst>
            <a:ext uri="{FF2B5EF4-FFF2-40B4-BE49-F238E27FC236}">
              <a16:creationId xmlns:a16="http://schemas.microsoft.com/office/drawing/2014/main" id="{00000000-0008-0000-08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1" name="Text Box 15">
          <a:extLst>
            <a:ext uri="{FF2B5EF4-FFF2-40B4-BE49-F238E27FC236}">
              <a16:creationId xmlns:a16="http://schemas.microsoft.com/office/drawing/2014/main" id="{00000000-0008-0000-08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2" name="Text Box 15">
          <a:extLst>
            <a:ext uri="{FF2B5EF4-FFF2-40B4-BE49-F238E27FC236}">
              <a16:creationId xmlns:a16="http://schemas.microsoft.com/office/drawing/2014/main" id="{00000000-0008-0000-08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3" name="Text Box 15">
          <a:extLst>
            <a:ext uri="{FF2B5EF4-FFF2-40B4-BE49-F238E27FC236}">
              <a16:creationId xmlns:a16="http://schemas.microsoft.com/office/drawing/2014/main" id="{00000000-0008-0000-08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4" name="Text Box 15">
          <a:extLst>
            <a:ext uri="{FF2B5EF4-FFF2-40B4-BE49-F238E27FC236}">
              <a16:creationId xmlns:a16="http://schemas.microsoft.com/office/drawing/2014/main" id="{00000000-0008-0000-08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5" name="Text Box 15">
          <a:extLst>
            <a:ext uri="{FF2B5EF4-FFF2-40B4-BE49-F238E27FC236}">
              <a16:creationId xmlns:a16="http://schemas.microsoft.com/office/drawing/2014/main" id="{00000000-0008-0000-08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6" name="Text Box 15">
          <a:extLst>
            <a:ext uri="{FF2B5EF4-FFF2-40B4-BE49-F238E27FC236}">
              <a16:creationId xmlns:a16="http://schemas.microsoft.com/office/drawing/2014/main" id="{00000000-0008-0000-08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7" name="Text Box 15">
          <a:extLst>
            <a:ext uri="{FF2B5EF4-FFF2-40B4-BE49-F238E27FC236}">
              <a16:creationId xmlns:a16="http://schemas.microsoft.com/office/drawing/2014/main" id="{00000000-0008-0000-08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8" name="Text Box 15">
          <a:extLst>
            <a:ext uri="{FF2B5EF4-FFF2-40B4-BE49-F238E27FC236}">
              <a16:creationId xmlns:a16="http://schemas.microsoft.com/office/drawing/2014/main" id="{00000000-0008-0000-08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9" name="Text Box 15">
          <a:extLst>
            <a:ext uri="{FF2B5EF4-FFF2-40B4-BE49-F238E27FC236}">
              <a16:creationId xmlns:a16="http://schemas.microsoft.com/office/drawing/2014/main" id="{00000000-0008-0000-08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0" name="Text Box 15">
          <a:extLst>
            <a:ext uri="{FF2B5EF4-FFF2-40B4-BE49-F238E27FC236}">
              <a16:creationId xmlns:a16="http://schemas.microsoft.com/office/drawing/2014/main" id="{00000000-0008-0000-08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1" name="Text Box 15">
          <a:extLst>
            <a:ext uri="{FF2B5EF4-FFF2-40B4-BE49-F238E27FC236}">
              <a16:creationId xmlns:a16="http://schemas.microsoft.com/office/drawing/2014/main" id="{00000000-0008-0000-08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2" name="Text Box 15">
          <a:extLst>
            <a:ext uri="{FF2B5EF4-FFF2-40B4-BE49-F238E27FC236}">
              <a16:creationId xmlns:a16="http://schemas.microsoft.com/office/drawing/2014/main" id="{00000000-0008-0000-08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3" name="Text Box 15">
          <a:extLst>
            <a:ext uri="{FF2B5EF4-FFF2-40B4-BE49-F238E27FC236}">
              <a16:creationId xmlns:a16="http://schemas.microsoft.com/office/drawing/2014/main" id="{00000000-0008-0000-08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4" name="Text Box 15">
          <a:extLst>
            <a:ext uri="{FF2B5EF4-FFF2-40B4-BE49-F238E27FC236}">
              <a16:creationId xmlns:a16="http://schemas.microsoft.com/office/drawing/2014/main" id="{00000000-0008-0000-08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5" name="Text Box 15">
          <a:extLst>
            <a:ext uri="{FF2B5EF4-FFF2-40B4-BE49-F238E27FC236}">
              <a16:creationId xmlns:a16="http://schemas.microsoft.com/office/drawing/2014/main" id="{00000000-0008-0000-08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6" name="Text Box 15">
          <a:extLst>
            <a:ext uri="{FF2B5EF4-FFF2-40B4-BE49-F238E27FC236}">
              <a16:creationId xmlns:a16="http://schemas.microsoft.com/office/drawing/2014/main" id="{00000000-0008-0000-08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7" name="Text Box 15">
          <a:extLst>
            <a:ext uri="{FF2B5EF4-FFF2-40B4-BE49-F238E27FC236}">
              <a16:creationId xmlns:a16="http://schemas.microsoft.com/office/drawing/2014/main" id="{00000000-0008-0000-08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8" name="Text Box 15">
          <a:extLst>
            <a:ext uri="{FF2B5EF4-FFF2-40B4-BE49-F238E27FC236}">
              <a16:creationId xmlns:a16="http://schemas.microsoft.com/office/drawing/2014/main" id="{00000000-0008-0000-08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9" name="Text Box 15">
          <a:extLst>
            <a:ext uri="{FF2B5EF4-FFF2-40B4-BE49-F238E27FC236}">
              <a16:creationId xmlns:a16="http://schemas.microsoft.com/office/drawing/2014/main" id="{00000000-0008-0000-08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0" name="Text Box 15">
          <a:extLst>
            <a:ext uri="{FF2B5EF4-FFF2-40B4-BE49-F238E27FC236}">
              <a16:creationId xmlns:a16="http://schemas.microsoft.com/office/drawing/2014/main" id="{00000000-0008-0000-08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1" name="Text Box 15">
          <a:extLst>
            <a:ext uri="{FF2B5EF4-FFF2-40B4-BE49-F238E27FC236}">
              <a16:creationId xmlns:a16="http://schemas.microsoft.com/office/drawing/2014/main" id="{00000000-0008-0000-08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2" name="Text Box 15">
          <a:extLst>
            <a:ext uri="{FF2B5EF4-FFF2-40B4-BE49-F238E27FC236}">
              <a16:creationId xmlns:a16="http://schemas.microsoft.com/office/drawing/2014/main" id="{00000000-0008-0000-08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3" name="Text Box 15">
          <a:extLst>
            <a:ext uri="{FF2B5EF4-FFF2-40B4-BE49-F238E27FC236}">
              <a16:creationId xmlns:a16="http://schemas.microsoft.com/office/drawing/2014/main" id="{00000000-0008-0000-08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4" name="Text Box 15">
          <a:extLst>
            <a:ext uri="{FF2B5EF4-FFF2-40B4-BE49-F238E27FC236}">
              <a16:creationId xmlns:a16="http://schemas.microsoft.com/office/drawing/2014/main" id="{00000000-0008-0000-08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5" name="Text Box 15">
          <a:extLst>
            <a:ext uri="{FF2B5EF4-FFF2-40B4-BE49-F238E27FC236}">
              <a16:creationId xmlns:a16="http://schemas.microsoft.com/office/drawing/2014/main" id="{00000000-0008-0000-08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6" name="Text Box 15">
          <a:extLst>
            <a:ext uri="{FF2B5EF4-FFF2-40B4-BE49-F238E27FC236}">
              <a16:creationId xmlns:a16="http://schemas.microsoft.com/office/drawing/2014/main" id="{00000000-0008-0000-08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7" name="Text Box 15">
          <a:extLst>
            <a:ext uri="{FF2B5EF4-FFF2-40B4-BE49-F238E27FC236}">
              <a16:creationId xmlns:a16="http://schemas.microsoft.com/office/drawing/2014/main" id="{00000000-0008-0000-08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8" name="Text Box 15">
          <a:extLst>
            <a:ext uri="{FF2B5EF4-FFF2-40B4-BE49-F238E27FC236}">
              <a16:creationId xmlns:a16="http://schemas.microsoft.com/office/drawing/2014/main" id="{00000000-0008-0000-08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9" name="Text Box 15">
          <a:extLst>
            <a:ext uri="{FF2B5EF4-FFF2-40B4-BE49-F238E27FC236}">
              <a16:creationId xmlns:a16="http://schemas.microsoft.com/office/drawing/2014/main" id="{00000000-0008-0000-08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0" name="Text Box 15">
          <a:extLst>
            <a:ext uri="{FF2B5EF4-FFF2-40B4-BE49-F238E27FC236}">
              <a16:creationId xmlns:a16="http://schemas.microsoft.com/office/drawing/2014/main" id="{00000000-0008-0000-08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1" name="Text Box 15">
          <a:extLst>
            <a:ext uri="{FF2B5EF4-FFF2-40B4-BE49-F238E27FC236}">
              <a16:creationId xmlns:a16="http://schemas.microsoft.com/office/drawing/2014/main" id="{00000000-0008-0000-08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2" name="Text Box 15">
          <a:extLst>
            <a:ext uri="{FF2B5EF4-FFF2-40B4-BE49-F238E27FC236}">
              <a16:creationId xmlns:a16="http://schemas.microsoft.com/office/drawing/2014/main" id="{00000000-0008-0000-08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3" name="Text Box 15">
          <a:extLst>
            <a:ext uri="{FF2B5EF4-FFF2-40B4-BE49-F238E27FC236}">
              <a16:creationId xmlns:a16="http://schemas.microsoft.com/office/drawing/2014/main" id="{00000000-0008-0000-08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4" name="Text Box 15">
          <a:extLst>
            <a:ext uri="{FF2B5EF4-FFF2-40B4-BE49-F238E27FC236}">
              <a16:creationId xmlns:a16="http://schemas.microsoft.com/office/drawing/2014/main" id="{00000000-0008-0000-08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5" name="Text Box 15">
          <a:extLst>
            <a:ext uri="{FF2B5EF4-FFF2-40B4-BE49-F238E27FC236}">
              <a16:creationId xmlns:a16="http://schemas.microsoft.com/office/drawing/2014/main" id="{00000000-0008-0000-08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6" name="Text Box 15">
          <a:extLst>
            <a:ext uri="{FF2B5EF4-FFF2-40B4-BE49-F238E27FC236}">
              <a16:creationId xmlns:a16="http://schemas.microsoft.com/office/drawing/2014/main" id="{00000000-0008-0000-08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7" name="Text Box 15">
          <a:extLst>
            <a:ext uri="{FF2B5EF4-FFF2-40B4-BE49-F238E27FC236}">
              <a16:creationId xmlns:a16="http://schemas.microsoft.com/office/drawing/2014/main" id="{00000000-0008-0000-08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8" name="Text Box 15">
          <a:extLst>
            <a:ext uri="{FF2B5EF4-FFF2-40B4-BE49-F238E27FC236}">
              <a16:creationId xmlns:a16="http://schemas.microsoft.com/office/drawing/2014/main" id="{00000000-0008-0000-08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9" name="Text Box 15">
          <a:extLst>
            <a:ext uri="{FF2B5EF4-FFF2-40B4-BE49-F238E27FC236}">
              <a16:creationId xmlns:a16="http://schemas.microsoft.com/office/drawing/2014/main" id="{00000000-0008-0000-08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0" name="Text Box 15">
          <a:extLst>
            <a:ext uri="{FF2B5EF4-FFF2-40B4-BE49-F238E27FC236}">
              <a16:creationId xmlns:a16="http://schemas.microsoft.com/office/drawing/2014/main" id="{00000000-0008-0000-08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1" name="Text Box 15">
          <a:extLst>
            <a:ext uri="{FF2B5EF4-FFF2-40B4-BE49-F238E27FC236}">
              <a16:creationId xmlns:a16="http://schemas.microsoft.com/office/drawing/2014/main" id="{00000000-0008-0000-08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2" name="Text Box 15">
          <a:extLst>
            <a:ext uri="{FF2B5EF4-FFF2-40B4-BE49-F238E27FC236}">
              <a16:creationId xmlns:a16="http://schemas.microsoft.com/office/drawing/2014/main" id="{00000000-0008-0000-08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3" name="Text Box 15">
          <a:extLst>
            <a:ext uri="{FF2B5EF4-FFF2-40B4-BE49-F238E27FC236}">
              <a16:creationId xmlns:a16="http://schemas.microsoft.com/office/drawing/2014/main" id="{00000000-0008-0000-08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4" name="Text Box 15">
          <a:extLst>
            <a:ext uri="{FF2B5EF4-FFF2-40B4-BE49-F238E27FC236}">
              <a16:creationId xmlns:a16="http://schemas.microsoft.com/office/drawing/2014/main" id="{00000000-0008-0000-08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5" name="Text Box 15">
          <a:extLst>
            <a:ext uri="{FF2B5EF4-FFF2-40B4-BE49-F238E27FC236}">
              <a16:creationId xmlns:a16="http://schemas.microsoft.com/office/drawing/2014/main" id="{00000000-0008-0000-08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6" name="Text Box 15">
          <a:extLst>
            <a:ext uri="{FF2B5EF4-FFF2-40B4-BE49-F238E27FC236}">
              <a16:creationId xmlns:a16="http://schemas.microsoft.com/office/drawing/2014/main" id="{00000000-0008-0000-08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7" name="Text Box 15">
          <a:extLst>
            <a:ext uri="{FF2B5EF4-FFF2-40B4-BE49-F238E27FC236}">
              <a16:creationId xmlns:a16="http://schemas.microsoft.com/office/drawing/2014/main" id="{00000000-0008-0000-08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8" name="Text Box 15">
          <a:extLst>
            <a:ext uri="{FF2B5EF4-FFF2-40B4-BE49-F238E27FC236}">
              <a16:creationId xmlns:a16="http://schemas.microsoft.com/office/drawing/2014/main" id="{00000000-0008-0000-08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9" name="Text Box 15">
          <a:extLst>
            <a:ext uri="{FF2B5EF4-FFF2-40B4-BE49-F238E27FC236}">
              <a16:creationId xmlns:a16="http://schemas.microsoft.com/office/drawing/2014/main" id="{00000000-0008-0000-08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0" name="Text Box 15">
          <a:extLst>
            <a:ext uri="{FF2B5EF4-FFF2-40B4-BE49-F238E27FC236}">
              <a16:creationId xmlns:a16="http://schemas.microsoft.com/office/drawing/2014/main" id="{00000000-0008-0000-08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1" name="Text Box 15">
          <a:extLst>
            <a:ext uri="{FF2B5EF4-FFF2-40B4-BE49-F238E27FC236}">
              <a16:creationId xmlns:a16="http://schemas.microsoft.com/office/drawing/2014/main" id="{00000000-0008-0000-08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2" name="Text Box 15">
          <a:extLst>
            <a:ext uri="{FF2B5EF4-FFF2-40B4-BE49-F238E27FC236}">
              <a16:creationId xmlns:a16="http://schemas.microsoft.com/office/drawing/2014/main" id="{00000000-0008-0000-08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3" name="Text Box 15">
          <a:extLst>
            <a:ext uri="{FF2B5EF4-FFF2-40B4-BE49-F238E27FC236}">
              <a16:creationId xmlns:a16="http://schemas.microsoft.com/office/drawing/2014/main" id="{00000000-0008-0000-08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4" name="Text Box 15">
          <a:extLst>
            <a:ext uri="{FF2B5EF4-FFF2-40B4-BE49-F238E27FC236}">
              <a16:creationId xmlns:a16="http://schemas.microsoft.com/office/drawing/2014/main" id="{00000000-0008-0000-08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5" name="Text Box 15">
          <a:extLst>
            <a:ext uri="{FF2B5EF4-FFF2-40B4-BE49-F238E27FC236}">
              <a16:creationId xmlns:a16="http://schemas.microsoft.com/office/drawing/2014/main" id="{00000000-0008-0000-08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6" name="Text Box 15">
          <a:extLst>
            <a:ext uri="{FF2B5EF4-FFF2-40B4-BE49-F238E27FC236}">
              <a16:creationId xmlns:a16="http://schemas.microsoft.com/office/drawing/2014/main" id="{00000000-0008-0000-08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7" name="Text Box 15">
          <a:extLst>
            <a:ext uri="{FF2B5EF4-FFF2-40B4-BE49-F238E27FC236}">
              <a16:creationId xmlns:a16="http://schemas.microsoft.com/office/drawing/2014/main" id="{00000000-0008-0000-08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8" name="Text Box 15">
          <a:extLst>
            <a:ext uri="{FF2B5EF4-FFF2-40B4-BE49-F238E27FC236}">
              <a16:creationId xmlns:a16="http://schemas.microsoft.com/office/drawing/2014/main" id="{00000000-0008-0000-08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9" name="Text Box 15">
          <a:extLst>
            <a:ext uri="{FF2B5EF4-FFF2-40B4-BE49-F238E27FC236}">
              <a16:creationId xmlns:a16="http://schemas.microsoft.com/office/drawing/2014/main" id="{00000000-0008-0000-08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0" name="Text Box 15">
          <a:extLst>
            <a:ext uri="{FF2B5EF4-FFF2-40B4-BE49-F238E27FC236}">
              <a16:creationId xmlns:a16="http://schemas.microsoft.com/office/drawing/2014/main" id="{00000000-0008-0000-08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1" name="Text Box 15">
          <a:extLst>
            <a:ext uri="{FF2B5EF4-FFF2-40B4-BE49-F238E27FC236}">
              <a16:creationId xmlns:a16="http://schemas.microsoft.com/office/drawing/2014/main" id="{00000000-0008-0000-08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2" name="Text Box 15">
          <a:extLst>
            <a:ext uri="{FF2B5EF4-FFF2-40B4-BE49-F238E27FC236}">
              <a16:creationId xmlns:a16="http://schemas.microsoft.com/office/drawing/2014/main" id="{00000000-0008-0000-08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3" name="Text Box 15">
          <a:extLst>
            <a:ext uri="{FF2B5EF4-FFF2-40B4-BE49-F238E27FC236}">
              <a16:creationId xmlns:a16="http://schemas.microsoft.com/office/drawing/2014/main" id="{00000000-0008-0000-08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4" name="Text Box 15">
          <a:extLst>
            <a:ext uri="{FF2B5EF4-FFF2-40B4-BE49-F238E27FC236}">
              <a16:creationId xmlns:a16="http://schemas.microsoft.com/office/drawing/2014/main" id="{00000000-0008-0000-08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5" name="Text Box 15">
          <a:extLst>
            <a:ext uri="{FF2B5EF4-FFF2-40B4-BE49-F238E27FC236}">
              <a16:creationId xmlns:a16="http://schemas.microsoft.com/office/drawing/2014/main" id="{00000000-0008-0000-08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6" name="Text Box 15">
          <a:extLst>
            <a:ext uri="{FF2B5EF4-FFF2-40B4-BE49-F238E27FC236}">
              <a16:creationId xmlns:a16="http://schemas.microsoft.com/office/drawing/2014/main" id="{00000000-0008-0000-08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7" name="Text Box 15">
          <a:extLst>
            <a:ext uri="{FF2B5EF4-FFF2-40B4-BE49-F238E27FC236}">
              <a16:creationId xmlns:a16="http://schemas.microsoft.com/office/drawing/2014/main" id="{00000000-0008-0000-08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8" name="Text Box 15">
          <a:extLst>
            <a:ext uri="{FF2B5EF4-FFF2-40B4-BE49-F238E27FC236}">
              <a16:creationId xmlns:a16="http://schemas.microsoft.com/office/drawing/2014/main" id="{00000000-0008-0000-08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9" name="Text Box 15">
          <a:extLst>
            <a:ext uri="{FF2B5EF4-FFF2-40B4-BE49-F238E27FC236}">
              <a16:creationId xmlns:a16="http://schemas.microsoft.com/office/drawing/2014/main" id="{00000000-0008-0000-08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0" name="Text Box 15">
          <a:extLst>
            <a:ext uri="{FF2B5EF4-FFF2-40B4-BE49-F238E27FC236}">
              <a16:creationId xmlns:a16="http://schemas.microsoft.com/office/drawing/2014/main" id="{00000000-0008-0000-08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1" name="Text Box 15">
          <a:extLst>
            <a:ext uri="{FF2B5EF4-FFF2-40B4-BE49-F238E27FC236}">
              <a16:creationId xmlns:a16="http://schemas.microsoft.com/office/drawing/2014/main" id="{00000000-0008-0000-08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2" name="Text Box 15">
          <a:extLst>
            <a:ext uri="{FF2B5EF4-FFF2-40B4-BE49-F238E27FC236}">
              <a16:creationId xmlns:a16="http://schemas.microsoft.com/office/drawing/2014/main" id="{00000000-0008-0000-08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3" name="Text Box 15">
          <a:extLst>
            <a:ext uri="{FF2B5EF4-FFF2-40B4-BE49-F238E27FC236}">
              <a16:creationId xmlns:a16="http://schemas.microsoft.com/office/drawing/2014/main" id="{00000000-0008-0000-08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4" name="Text Box 15">
          <a:extLst>
            <a:ext uri="{FF2B5EF4-FFF2-40B4-BE49-F238E27FC236}">
              <a16:creationId xmlns:a16="http://schemas.microsoft.com/office/drawing/2014/main" id="{00000000-0008-0000-08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5" name="Text Box 15">
          <a:extLst>
            <a:ext uri="{FF2B5EF4-FFF2-40B4-BE49-F238E27FC236}">
              <a16:creationId xmlns:a16="http://schemas.microsoft.com/office/drawing/2014/main" id="{00000000-0008-0000-08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6" name="Text Box 15">
          <a:extLst>
            <a:ext uri="{FF2B5EF4-FFF2-40B4-BE49-F238E27FC236}">
              <a16:creationId xmlns:a16="http://schemas.microsoft.com/office/drawing/2014/main" id="{00000000-0008-0000-08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7" name="Text Box 15">
          <a:extLst>
            <a:ext uri="{FF2B5EF4-FFF2-40B4-BE49-F238E27FC236}">
              <a16:creationId xmlns:a16="http://schemas.microsoft.com/office/drawing/2014/main" id="{00000000-0008-0000-08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8" name="Text Box 15">
          <a:extLst>
            <a:ext uri="{FF2B5EF4-FFF2-40B4-BE49-F238E27FC236}">
              <a16:creationId xmlns:a16="http://schemas.microsoft.com/office/drawing/2014/main" id="{00000000-0008-0000-08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9" name="Text Box 15">
          <a:extLst>
            <a:ext uri="{FF2B5EF4-FFF2-40B4-BE49-F238E27FC236}">
              <a16:creationId xmlns:a16="http://schemas.microsoft.com/office/drawing/2014/main" id="{00000000-0008-0000-08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0" name="Text Box 15">
          <a:extLst>
            <a:ext uri="{FF2B5EF4-FFF2-40B4-BE49-F238E27FC236}">
              <a16:creationId xmlns:a16="http://schemas.microsoft.com/office/drawing/2014/main" id="{00000000-0008-0000-08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1" name="Text Box 15">
          <a:extLst>
            <a:ext uri="{FF2B5EF4-FFF2-40B4-BE49-F238E27FC236}">
              <a16:creationId xmlns:a16="http://schemas.microsoft.com/office/drawing/2014/main" id="{00000000-0008-0000-08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2" name="Text Box 15">
          <a:extLst>
            <a:ext uri="{FF2B5EF4-FFF2-40B4-BE49-F238E27FC236}">
              <a16:creationId xmlns:a16="http://schemas.microsoft.com/office/drawing/2014/main" id="{00000000-0008-0000-08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3" name="Text Box 15">
          <a:extLst>
            <a:ext uri="{FF2B5EF4-FFF2-40B4-BE49-F238E27FC236}">
              <a16:creationId xmlns:a16="http://schemas.microsoft.com/office/drawing/2014/main" id="{00000000-0008-0000-08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4" name="Text Box 15">
          <a:extLst>
            <a:ext uri="{FF2B5EF4-FFF2-40B4-BE49-F238E27FC236}">
              <a16:creationId xmlns:a16="http://schemas.microsoft.com/office/drawing/2014/main" id="{00000000-0008-0000-08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5" name="Text Box 15">
          <a:extLst>
            <a:ext uri="{FF2B5EF4-FFF2-40B4-BE49-F238E27FC236}">
              <a16:creationId xmlns:a16="http://schemas.microsoft.com/office/drawing/2014/main" id="{00000000-0008-0000-08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6" name="Text Box 15">
          <a:extLst>
            <a:ext uri="{FF2B5EF4-FFF2-40B4-BE49-F238E27FC236}">
              <a16:creationId xmlns:a16="http://schemas.microsoft.com/office/drawing/2014/main" id="{00000000-0008-0000-08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7" name="Text Box 15">
          <a:extLst>
            <a:ext uri="{FF2B5EF4-FFF2-40B4-BE49-F238E27FC236}">
              <a16:creationId xmlns:a16="http://schemas.microsoft.com/office/drawing/2014/main" id="{00000000-0008-0000-08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8" name="Text Box 15">
          <a:extLst>
            <a:ext uri="{FF2B5EF4-FFF2-40B4-BE49-F238E27FC236}">
              <a16:creationId xmlns:a16="http://schemas.microsoft.com/office/drawing/2014/main" id="{00000000-0008-0000-08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9" name="Text Box 15">
          <a:extLst>
            <a:ext uri="{FF2B5EF4-FFF2-40B4-BE49-F238E27FC236}">
              <a16:creationId xmlns:a16="http://schemas.microsoft.com/office/drawing/2014/main" id="{00000000-0008-0000-08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0" name="Text Box 15">
          <a:extLst>
            <a:ext uri="{FF2B5EF4-FFF2-40B4-BE49-F238E27FC236}">
              <a16:creationId xmlns:a16="http://schemas.microsoft.com/office/drawing/2014/main" id="{00000000-0008-0000-08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1" name="Text Box 15">
          <a:extLst>
            <a:ext uri="{FF2B5EF4-FFF2-40B4-BE49-F238E27FC236}">
              <a16:creationId xmlns:a16="http://schemas.microsoft.com/office/drawing/2014/main" id="{00000000-0008-0000-08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2" name="Text Box 15">
          <a:extLst>
            <a:ext uri="{FF2B5EF4-FFF2-40B4-BE49-F238E27FC236}">
              <a16:creationId xmlns:a16="http://schemas.microsoft.com/office/drawing/2014/main" id="{00000000-0008-0000-08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3" name="Text Box 15">
          <a:extLst>
            <a:ext uri="{FF2B5EF4-FFF2-40B4-BE49-F238E27FC236}">
              <a16:creationId xmlns:a16="http://schemas.microsoft.com/office/drawing/2014/main" id="{00000000-0008-0000-08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4" name="Text Box 15">
          <a:extLst>
            <a:ext uri="{FF2B5EF4-FFF2-40B4-BE49-F238E27FC236}">
              <a16:creationId xmlns:a16="http://schemas.microsoft.com/office/drawing/2014/main" id="{00000000-0008-0000-08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5" name="Text Box 15">
          <a:extLst>
            <a:ext uri="{FF2B5EF4-FFF2-40B4-BE49-F238E27FC236}">
              <a16:creationId xmlns:a16="http://schemas.microsoft.com/office/drawing/2014/main" id="{00000000-0008-0000-08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6" name="Text Box 15">
          <a:extLst>
            <a:ext uri="{FF2B5EF4-FFF2-40B4-BE49-F238E27FC236}">
              <a16:creationId xmlns:a16="http://schemas.microsoft.com/office/drawing/2014/main" id="{00000000-0008-0000-08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7" name="Text Box 15">
          <a:extLst>
            <a:ext uri="{FF2B5EF4-FFF2-40B4-BE49-F238E27FC236}">
              <a16:creationId xmlns:a16="http://schemas.microsoft.com/office/drawing/2014/main" id="{00000000-0008-0000-08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8" name="Text Box 15">
          <a:extLst>
            <a:ext uri="{FF2B5EF4-FFF2-40B4-BE49-F238E27FC236}">
              <a16:creationId xmlns:a16="http://schemas.microsoft.com/office/drawing/2014/main" id="{00000000-0008-0000-08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9" name="Text Box 15">
          <a:extLst>
            <a:ext uri="{FF2B5EF4-FFF2-40B4-BE49-F238E27FC236}">
              <a16:creationId xmlns:a16="http://schemas.microsoft.com/office/drawing/2014/main" id="{00000000-0008-0000-08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0" name="Text Box 15">
          <a:extLst>
            <a:ext uri="{FF2B5EF4-FFF2-40B4-BE49-F238E27FC236}">
              <a16:creationId xmlns:a16="http://schemas.microsoft.com/office/drawing/2014/main" id="{00000000-0008-0000-08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1" name="Text Box 15">
          <a:extLst>
            <a:ext uri="{FF2B5EF4-FFF2-40B4-BE49-F238E27FC236}">
              <a16:creationId xmlns:a16="http://schemas.microsoft.com/office/drawing/2014/main" id="{00000000-0008-0000-08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2" name="Text Box 15">
          <a:extLst>
            <a:ext uri="{FF2B5EF4-FFF2-40B4-BE49-F238E27FC236}">
              <a16:creationId xmlns:a16="http://schemas.microsoft.com/office/drawing/2014/main" id="{00000000-0008-0000-08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3" name="Text Box 15">
          <a:extLst>
            <a:ext uri="{FF2B5EF4-FFF2-40B4-BE49-F238E27FC236}">
              <a16:creationId xmlns:a16="http://schemas.microsoft.com/office/drawing/2014/main" id="{00000000-0008-0000-08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4" name="Text Box 15">
          <a:extLst>
            <a:ext uri="{FF2B5EF4-FFF2-40B4-BE49-F238E27FC236}">
              <a16:creationId xmlns:a16="http://schemas.microsoft.com/office/drawing/2014/main" id="{00000000-0008-0000-08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5" name="Text Box 15">
          <a:extLst>
            <a:ext uri="{FF2B5EF4-FFF2-40B4-BE49-F238E27FC236}">
              <a16:creationId xmlns:a16="http://schemas.microsoft.com/office/drawing/2014/main" id="{00000000-0008-0000-08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6" name="Text Box 15">
          <a:extLst>
            <a:ext uri="{FF2B5EF4-FFF2-40B4-BE49-F238E27FC236}">
              <a16:creationId xmlns:a16="http://schemas.microsoft.com/office/drawing/2014/main" id="{00000000-0008-0000-08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7" name="Text Box 15">
          <a:extLst>
            <a:ext uri="{FF2B5EF4-FFF2-40B4-BE49-F238E27FC236}">
              <a16:creationId xmlns:a16="http://schemas.microsoft.com/office/drawing/2014/main" id="{00000000-0008-0000-08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8" name="Text Box 15">
          <a:extLst>
            <a:ext uri="{FF2B5EF4-FFF2-40B4-BE49-F238E27FC236}">
              <a16:creationId xmlns:a16="http://schemas.microsoft.com/office/drawing/2014/main" id="{00000000-0008-0000-08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9" name="Text Box 15">
          <a:extLst>
            <a:ext uri="{FF2B5EF4-FFF2-40B4-BE49-F238E27FC236}">
              <a16:creationId xmlns:a16="http://schemas.microsoft.com/office/drawing/2014/main" id="{00000000-0008-0000-08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0" name="Text Box 15">
          <a:extLst>
            <a:ext uri="{FF2B5EF4-FFF2-40B4-BE49-F238E27FC236}">
              <a16:creationId xmlns:a16="http://schemas.microsoft.com/office/drawing/2014/main" id="{00000000-0008-0000-08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1" name="Text Box 15">
          <a:extLst>
            <a:ext uri="{FF2B5EF4-FFF2-40B4-BE49-F238E27FC236}">
              <a16:creationId xmlns:a16="http://schemas.microsoft.com/office/drawing/2014/main" id="{00000000-0008-0000-08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2" name="Text Box 15">
          <a:extLst>
            <a:ext uri="{FF2B5EF4-FFF2-40B4-BE49-F238E27FC236}">
              <a16:creationId xmlns:a16="http://schemas.microsoft.com/office/drawing/2014/main" id="{00000000-0008-0000-08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3" name="Text Box 15">
          <a:extLst>
            <a:ext uri="{FF2B5EF4-FFF2-40B4-BE49-F238E27FC236}">
              <a16:creationId xmlns:a16="http://schemas.microsoft.com/office/drawing/2014/main" id="{00000000-0008-0000-08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4" name="Text Box 15">
          <a:extLst>
            <a:ext uri="{FF2B5EF4-FFF2-40B4-BE49-F238E27FC236}">
              <a16:creationId xmlns:a16="http://schemas.microsoft.com/office/drawing/2014/main" id="{00000000-0008-0000-08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5" name="Text Box 15">
          <a:extLst>
            <a:ext uri="{FF2B5EF4-FFF2-40B4-BE49-F238E27FC236}">
              <a16:creationId xmlns:a16="http://schemas.microsoft.com/office/drawing/2014/main" id="{00000000-0008-0000-08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6" name="Text Box 15">
          <a:extLst>
            <a:ext uri="{FF2B5EF4-FFF2-40B4-BE49-F238E27FC236}">
              <a16:creationId xmlns:a16="http://schemas.microsoft.com/office/drawing/2014/main" id="{00000000-0008-0000-08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7" name="Text Box 15">
          <a:extLst>
            <a:ext uri="{FF2B5EF4-FFF2-40B4-BE49-F238E27FC236}">
              <a16:creationId xmlns:a16="http://schemas.microsoft.com/office/drawing/2014/main" id="{00000000-0008-0000-08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8" name="Text Box 15">
          <a:extLst>
            <a:ext uri="{FF2B5EF4-FFF2-40B4-BE49-F238E27FC236}">
              <a16:creationId xmlns:a16="http://schemas.microsoft.com/office/drawing/2014/main" id="{00000000-0008-0000-08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9" name="Text Box 15">
          <a:extLst>
            <a:ext uri="{FF2B5EF4-FFF2-40B4-BE49-F238E27FC236}">
              <a16:creationId xmlns:a16="http://schemas.microsoft.com/office/drawing/2014/main" id="{00000000-0008-0000-08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0" name="Text Box 15">
          <a:extLst>
            <a:ext uri="{FF2B5EF4-FFF2-40B4-BE49-F238E27FC236}">
              <a16:creationId xmlns:a16="http://schemas.microsoft.com/office/drawing/2014/main" id="{00000000-0008-0000-08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1" name="Text Box 15">
          <a:extLst>
            <a:ext uri="{FF2B5EF4-FFF2-40B4-BE49-F238E27FC236}">
              <a16:creationId xmlns:a16="http://schemas.microsoft.com/office/drawing/2014/main" id="{00000000-0008-0000-08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2" name="Text Box 15">
          <a:extLst>
            <a:ext uri="{FF2B5EF4-FFF2-40B4-BE49-F238E27FC236}">
              <a16:creationId xmlns:a16="http://schemas.microsoft.com/office/drawing/2014/main" id="{00000000-0008-0000-08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3" name="Text Box 15">
          <a:extLst>
            <a:ext uri="{FF2B5EF4-FFF2-40B4-BE49-F238E27FC236}">
              <a16:creationId xmlns:a16="http://schemas.microsoft.com/office/drawing/2014/main" id="{00000000-0008-0000-08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4" name="Text Box 15">
          <a:extLst>
            <a:ext uri="{FF2B5EF4-FFF2-40B4-BE49-F238E27FC236}">
              <a16:creationId xmlns:a16="http://schemas.microsoft.com/office/drawing/2014/main" id="{00000000-0008-0000-08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5" name="Text Box 15">
          <a:extLst>
            <a:ext uri="{FF2B5EF4-FFF2-40B4-BE49-F238E27FC236}">
              <a16:creationId xmlns:a16="http://schemas.microsoft.com/office/drawing/2014/main" id="{00000000-0008-0000-08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6" name="Text Box 15">
          <a:extLst>
            <a:ext uri="{FF2B5EF4-FFF2-40B4-BE49-F238E27FC236}">
              <a16:creationId xmlns:a16="http://schemas.microsoft.com/office/drawing/2014/main" id="{00000000-0008-0000-08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7" name="Text Box 15">
          <a:extLst>
            <a:ext uri="{FF2B5EF4-FFF2-40B4-BE49-F238E27FC236}">
              <a16:creationId xmlns:a16="http://schemas.microsoft.com/office/drawing/2014/main" id="{00000000-0008-0000-08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8" name="Text Box 15">
          <a:extLst>
            <a:ext uri="{FF2B5EF4-FFF2-40B4-BE49-F238E27FC236}">
              <a16:creationId xmlns:a16="http://schemas.microsoft.com/office/drawing/2014/main" id="{00000000-0008-0000-08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9" name="Text Box 15">
          <a:extLst>
            <a:ext uri="{FF2B5EF4-FFF2-40B4-BE49-F238E27FC236}">
              <a16:creationId xmlns:a16="http://schemas.microsoft.com/office/drawing/2014/main" id="{00000000-0008-0000-08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0" name="Text Box 15">
          <a:extLst>
            <a:ext uri="{FF2B5EF4-FFF2-40B4-BE49-F238E27FC236}">
              <a16:creationId xmlns:a16="http://schemas.microsoft.com/office/drawing/2014/main" id="{00000000-0008-0000-08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1" name="Text Box 15">
          <a:extLst>
            <a:ext uri="{FF2B5EF4-FFF2-40B4-BE49-F238E27FC236}">
              <a16:creationId xmlns:a16="http://schemas.microsoft.com/office/drawing/2014/main" id="{00000000-0008-0000-08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2" name="Text Box 15">
          <a:extLst>
            <a:ext uri="{FF2B5EF4-FFF2-40B4-BE49-F238E27FC236}">
              <a16:creationId xmlns:a16="http://schemas.microsoft.com/office/drawing/2014/main" id="{00000000-0008-0000-08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3" name="Text Box 15">
          <a:extLst>
            <a:ext uri="{FF2B5EF4-FFF2-40B4-BE49-F238E27FC236}">
              <a16:creationId xmlns:a16="http://schemas.microsoft.com/office/drawing/2014/main" id="{00000000-0008-0000-08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4" name="Text Box 15">
          <a:extLst>
            <a:ext uri="{FF2B5EF4-FFF2-40B4-BE49-F238E27FC236}">
              <a16:creationId xmlns:a16="http://schemas.microsoft.com/office/drawing/2014/main" id="{00000000-0008-0000-08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5" name="Text Box 15">
          <a:extLst>
            <a:ext uri="{FF2B5EF4-FFF2-40B4-BE49-F238E27FC236}">
              <a16:creationId xmlns:a16="http://schemas.microsoft.com/office/drawing/2014/main" id="{00000000-0008-0000-08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6" name="Text Box 15">
          <a:extLst>
            <a:ext uri="{FF2B5EF4-FFF2-40B4-BE49-F238E27FC236}">
              <a16:creationId xmlns:a16="http://schemas.microsoft.com/office/drawing/2014/main" id="{00000000-0008-0000-08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7" name="Text Box 15">
          <a:extLst>
            <a:ext uri="{FF2B5EF4-FFF2-40B4-BE49-F238E27FC236}">
              <a16:creationId xmlns:a16="http://schemas.microsoft.com/office/drawing/2014/main" id="{00000000-0008-0000-08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8" name="Text Box 15">
          <a:extLst>
            <a:ext uri="{FF2B5EF4-FFF2-40B4-BE49-F238E27FC236}">
              <a16:creationId xmlns:a16="http://schemas.microsoft.com/office/drawing/2014/main" id="{00000000-0008-0000-08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9" name="Text Box 15">
          <a:extLst>
            <a:ext uri="{FF2B5EF4-FFF2-40B4-BE49-F238E27FC236}">
              <a16:creationId xmlns:a16="http://schemas.microsoft.com/office/drawing/2014/main" id="{00000000-0008-0000-08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0" name="Text Box 15">
          <a:extLst>
            <a:ext uri="{FF2B5EF4-FFF2-40B4-BE49-F238E27FC236}">
              <a16:creationId xmlns:a16="http://schemas.microsoft.com/office/drawing/2014/main" id="{00000000-0008-0000-08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1" name="Text Box 15">
          <a:extLst>
            <a:ext uri="{FF2B5EF4-FFF2-40B4-BE49-F238E27FC236}">
              <a16:creationId xmlns:a16="http://schemas.microsoft.com/office/drawing/2014/main" id="{00000000-0008-0000-08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2" name="Text Box 15">
          <a:extLst>
            <a:ext uri="{FF2B5EF4-FFF2-40B4-BE49-F238E27FC236}">
              <a16:creationId xmlns:a16="http://schemas.microsoft.com/office/drawing/2014/main" id="{00000000-0008-0000-08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3" name="Text Box 15">
          <a:extLst>
            <a:ext uri="{FF2B5EF4-FFF2-40B4-BE49-F238E27FC236}">
              <a16:creationId xmlns:a16="http://schemas.microsoft.com/office/drawing/2014/main" id="{00000000-0008-0000-08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4" name="Text Box 15">
          <a:extLst>
            <a:ext uri="{FF2B5EF4-FFF2-40B4-BE49-F238E27FC236}">
              <a16:creationId xmlns:a16="http://schemas.microsoft.com/office/drawing/2014/main" id="{00000000-0008-0000-08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5" name="Text Box 15">
          <a:extLst>
            <a:ext uri="{FF2B5EF4-FFF2-40B4-BE49-F238E27FC236}">
              <a16:creationId xmlns:a16="http://schemas.microsoft.com/office/drawing/2014/main" id="{00000000-0008-0000-08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6" name="Text Box 15">
          <a:extLst>
            <a:ext uri="{FF2B5EF4-FFF2-40B4-BE49-F238E27FC236}">
              <a16:creationId xmlns:a16="http://schemas.microsoft.com/office/drawing/2014/main" id="{00000000-0008-0000-08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7" name="Text Box 15">
          <a:extLst>
            <a:ext uri="{FF2B5EF4-FFF2-40B4-BE49-F238E27FC236}">
              <a16:creationId xmlns:a16="http://schemas.microsoft.com/office/drawing/2014/main" id="{00000000-0008-0000-08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8" name="Text Box 15">
          <a:extLst>
            <a:ext uri="{FF2B5EF4-FFF2-40B4-BE49-F238E27FC236}">
              <a16:creationId xmlns:a16="http://schemas.microsoft.com/office/drawing/2014/main" id="{00000000-0008-0000-08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9" name="Text Box 15">
          <a:extLst>
            <a:ext uri="{FF2B5EF4-FFF2-40B4-BE49-F238E27FC236}">
              <a16:creationId xmlns:a16="http://schemas.microsoft.com/office/drawing/2014/main" id="{00000000-0008-0000-08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0" name="Text Box 15">
          <a:extLst>
            <a:ext uri="{FF2B5EF4-FFF2-40B4-BE49-F238E27FC236}">
              <a16:creationId xmlns:a16="http://schemas.microsoft.com/office/drawing/2014/main" id="{00000000-0008-0000-08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1" name="Text Box 15">
          <a:extLst>
            <a:ext uri="{FF2B5EF4-FFF2-40B4-BE49-F238E27FC236}">
              <a16:creationId xmlns:a16="http://schemas.microsoft.com/office/drawing/2014/main" id="{00000000-0008-0000-08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2" name="Text Box 15">
          <a:extLst>
            <a:ext uri="{FF2B5EF4-FFF2-40B4-BE49-F238E27FC236}">
              <a16:creationId xmlns:a16="http://schemas.microsoft.com/office/drawing/2014/main" id="{00000000-0008-0000-08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3" name="Text Box 15">
          <a:extLst>
            <a:ext uri="{FF2B5EF4-FFF2-40B4-BE49-F238E27FC236}">
              <a16:creationId xmlns:a16="http://schemas.microsoft.com/office/drawing/2014/main" id="{00000000-0008-0000-08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4" name="Text Box 15">
          <a:extLst>
            <a:ext uri="{FF2B5EF4-FFF2-40B4-BE49-F238E27FC236}">
              <a16:creationId xmlns:a16="http://schemas.microsoft.com/office/drawing/2014/main" id="{00000000-0008-0000-08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5" name="Text Box 15">
          <a:extLst>
            <a:ext uri="{FF2B5EF4-FFF2-40B4-BE49-F238E27FC236}">
              <a16:creationId xmlns:a16="http://schemas.microsoft.com/office/drawing/2014/main" id="{00000000-0008-0000-08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6" name="Text Box 15">
          <a:extLst>
            <a:ext uri="{FF2B5EF4-FFF2-40B4-BE49-F238E27FC236}">
              <a16:creationId xmlns:a16="http://schemas.microsoft.com/office/drawing/2014/main" id="{00000000-0008-0000-08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7" name="Text Box 15">
          <a:extLst>
            <a:ext uri="{FF2B5EF4-FFF2-40B4-BE49-F238E27FC236}">
              <a16:creationId xmlns:a16="http://schemas.microsoft.com/office/drawing/2014/main" id="{00000000-0008-0000-08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8" name="Text Box 15">
          <a:extLst>
            <a:ext uri="{FF2B5EF4-FFF2-40B4-BE49-F238E27FC236}">
              <a16:creationId xmlns:a16="http://schemas.microsoft.com/office/drawing/2014/main" id="{00000000-0008-0000-08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9" name="Text Box 15">
          <a:extLst>
            <a:ext uri="{FF2B5EF4-FFF2-40B4-BE49-F238E27FC236}">
              <a16:creationId xmlns:a16="http://schemas.microsoft.com/office/drawing/2014/main" id="{00000000-0008-0000-08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0" name="Text Box 15">
          <a:extLst>
            <a:ext uri="{FF2B5EF4-FFF2-40B4-BE49-F238E27FC236}">
              <a16:creationId xmlns:a16="http://schemas.microsoft.com/office/drawing/2014/main" id="{00000000-0008-0000-08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1" name="Text Box 15">
          <a:extLst>
            <a:ext uri="{FF2B5EF4-FFF2-40B4-BE49-F238E27FC236}">
              <a16:creationId xmlns:a16="http://schemas.microsoft.com/office/drawing/2014/main" id="{00000000-0008-0000-08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2" name="Text Box 15">
          <a:extLst>
            <a:ext uri="{FF2B5EF4-FFF2-40B4-BE49-F238E27FC236}">
              <a16:creationId xmlns:a16="http://schemas.microsoft.com/office/drawing/2014/main" id="{00000000-0008-0000-08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3" name="Text Box 15">
          <a:extLst>
            <a:ext uri="{FF2B5EF4-FFF2-40B4-BE49-F238E27FC236}">
              <a16:creationId xmlns:a16="http://schemas.microsoft.com/office/drawing/2014/main" id="{00000000-0008-0000-08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4" name="Text Box 15">
          <a:extLst>
            <a:ext uri="{FF2B5EF4-FFF2-40B4-BE49-F238E27FC236}">
              <a16:creationId xmlns:a16="http://schemas.microsoft.com/office/drawing/2014/main" id="{00000000-0008-0000-08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5" name="Text Box 15">
          <a:extLst>
            <a:ext uri="{FF2B5EF4-FFF2-40B4-BE49-F238E27FC236}">
              <a16:creationId xmlns:a16="http://schemas.microsoft.com/office/drawing/2014/main" id="{00000000-0008-0000-08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6" name="Text Box 15">
          <a:extLst>
            <a:ext uri="{FF2B5EF4-FFF2-40B4-BE49-F238E27FC236}">
              <a16:creationId xmlns:a16="http://schemas.microsoft.com/office/drawing/2014/main" id="{00000000-0008-0000-08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7" name="Text Box 15">
          <a:extLst>
            <a:ext uri="{FF2B5EF4-FFF2-40B4-BE49-F238E27FC236}">
              <a16:creationId xmlns:a16="http://schemas.microsoft.com/office/drawing/2014/main" id="{00000000-0008-0000-08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8" name="Text Box 15">
          <a:extLst>
            <a:ext uri="{FF2B5EF4-FFF2-40B4-BE49-F238E27FC236}">
              <a16:creationId xmlns:a16="http://schemas.microsoft.com/office/drawing/2014/main" id="{00000000-0008-0000-08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9" name="Text Box 15">
          <a:extLst>
            <a:ext uri="{FF2B5EF4-FFF2-40B4-BE49-F238E27FC236}">
              <a16:creationId xmlns:a16="http://schemas.microsoft.com/office/drawing/2014/main" id="{00000000-0008-0000-08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0" name="Text Box 15">
          <a:extLst>
            <a:ext uri="{FF2B5EF4-FFF2-40B4-BE49-F238E27FC236}">
              <a16:creationId xmlns:a16="http://schemas.microsoft.com/office/drawing/2014/main" id="{00000000-0008-0000-08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1" name="Text Box 15">
          <a:extLst>
            <a:ext uri="{FF2B5EF4-FFF2-40B4-BE49-F238E27FC236}">
              <a16:creationId xmlns:a16="http://schemas.microsoft.com/office/drawing/2014/main" id="{00000000-0008-0000-08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2" name="Text Box 15">
          <a:extLst>
            <a:ext uri="{FF2B5EF4-FFF2-40B4-BE49-F238E27FC236}">
              <a16:creationId xmlns:a16="http://schemas.microsoft.com/office/drawing/2014/main" id="{00000000-0008-0000-08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3" name="Text Box 15">
          <a:extLst>
            <a:ext uri="{FF2B5EF4-FFF2-40B4-BE49-F238E27FC236}">
              <a16:creationId xmlns:a16="http://schemas.microsoft.com/office/drawing/2014/main" id="{00000000-0008-0000-08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4" name="Text Box 15">
          <a:extLst>
            <a:ext uri="{FF2B5EF4-FFF2-40B4-BE49-F238E27FC236}">
              <a16:creationId xmlns:a16="http://schemas.microsoft.com/office/drawing/2014/main" id="{00000000-0008-0000-08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95" name="Text Box 15">
          <a:extLst>
            <a:ext uri="{FF2B5EF4-FFF2-40B4-BE49-F238E27FC236}">
              <a16:creationId xmlns:a16="http://schemas.microsoft.com/office/drawing/2014/main" id="{00000000-0008-0000-08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7" name="Text Box 15">
          <a:extLst>
            <a:ext uri="{FF2B5EF4-FFF2-40B4-BE49-F238E27FC236}">
              <a16:creationId xmlns:a16="http://schemas.microsoft.com/office/drawing/2014/main" id="{00000000-0008-0000-08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8" name="Text Box 15">
          <a:extLst>
            <a:ext uri="{FF2B5EF4-FFF2-40B4-BE49-F238E27FC236}">
              <a16:creationId xmlns:a16="http://schemas.microsoft.com/office/drawing/2014/main" id="{00000000-0008-0000-08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696" name="Text Box 15">
          <a:extLst>
            <a:ext uri="{FF2B5EF4-FFF2-40B4-BE49-F238E27FC236}">
              <a16:creationId xmlns:a16="http://schemas.microsoft.com/office/drawing/2014/main" id="{00000000-0008-0000-08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699" name="Text Box 16">
          <a:extLst>
            <a:ext uri="{FF2B5EF4-FFF2-40B4-BE49-F238E27FC236}">
              <a16:creationId xmlns:a16="http://schemas.microsoft.com/office/drawing/2014/main" id="{00000000-0008-0000-08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0" name="Text Box 17">
          <a:extLst>
            <a:ext uri="{FF2B5EF4-FFF2-40B4-BE49-F238E27FC236}">
              <a16:creationId xmlns:a16="http://schemas.microsoft.com/office/drawing/2014/main" id="{00000000-0008-0000-08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1" name="Text Box 18">
          <a:extLst>
            <a:ext uri="{FF2B5EF4-FFF2-40B4-BE49-F238E27FC236}">
              <a16:creationId xmlns:a16="http://schemas.microsoft.com/office/drawing/2014/main" id="{00000000-0008-0000-08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2" name="Text Box 19">
          <a:extLst>
            <a:ext uri="{FF2B5EF4-FFF2-40B4-BE49-F238E27FC236}">
              <a16:creationId xmlns:a16="http://schemas.microsoft.com/office/drawing/2014/main" id="{00000000-0008-0000-08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3" name="Text Box 15">
          <a:extLst>
            <a:ext uri="{FF2B5EF4-FFF2-40B4-BE49-F238E27FC236}">
              <a16:creationId xmlns:a16="http://schemas.microsoft.com/office/drawing/2014/main" id="{00000000-0008-0000-08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4" name="Text Box 15">
          <a:extLst>
            <a:ext uri="{FF2B5EF4-FFF2-40B4-BE49-F238E27FC236}">
              <a16:creationId xmlns:a16="http://schemas.microsoft.com/office/drawing/2014/main" id="{00000000-0008-0000-08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5" name="Text Box 15">
          <a:extLst>
            <a:ext uri="{FF2B5EF4-FFF2-40B4-BE49-F238E27FC236}">
              <a16:creationId xmlns:a16="http://schemas.microsoft.com/office/drawing/2014/main" id="{00000000-0008-0000-08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6" name="Text Box 15">
          <a:extLst>
            <a:ext uri="{FF2B5EF4-FFF2-40B4-BE49-F238E27FC236}">
              <a16:creationId xmlns:a16="http://schemas.microsoft.com/office/drawing/2014/main" id="{00000000-0008-0000-08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7" name="Text Box 15">
          <a:extLst>
            <a:ext uri="{FF2B5EF4-FFF2-40B4-BE49-F238E27FC236}">
              <a16:creationId xmlns:a16="http://schemas.microsoft.com/office/drawing/2014/main" id="{00000000-0008-0000-08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8" name="Text Box 15">
          <a:extLst>
            <a:ext uri="{FF2B5EF4-FFF2-40B4-BE49-F238E27FC236}">
              <a16:creationId xmlns:a16="http://schemas.microsoft.com/office/drawing/2014/main" id="{00000000-0008-0000-08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9" name="Text Box 15">
          <a:extLst>
            <a:ext uri="{FF2B5EF4-FFF2-40B4-BE49-F238E27FC236}">
              <a16:creationId xmlns:a16="http://schemas.microsoft.com/office/drawing/2014/main" id="{00000000-0008-0000-08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0" name="Text Box 15">
          <a:extLst>
            <a:ext uri="{FF2B5EF4-FFF2-40B4-BE49-F238E27FC236}">
              <a16:creationId xmlns:a16="http://schemas.microsoft.com/office/drawing/2014/main" id="{00000000-0008-0000-08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1" name="Text Box 15">
          <a:extLst>
            <a:ext uri="{FF2B5EF4-FFF2-40B4-BE49-F238E27FC236}">
              <a16:creationId xmlns:a16="http://schemas.microsoft.com/office/drawing/2014/main" id="{00000000-0008-0000-08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2" name="Text Box 15">
          <a:extLst>
            <a:ext uri="{FF2B5EF4-FFF2-40B4-BE49-F238E27FC236}">
              <a16:creationId xmlns:a16="http://schemas.microsoft.com/office/drawing/2014/main" id="{00000000-0008-0000-08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3" name="Text Box 15">
          <a:extLst>
            <a:ext uri="{FF2B5EF4-FFF2-40B4-BE49-F238E27FC236}">
              <a16:creationId xmlns:a16="http://schemas.microsoft.com/office/drawing/2014/main" id="{00000000-0008-0000-08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4" name="Text Box 15">
          <a:extLst>
            <a:ext uri="{FF2B5EF4-FFF2-40B4-BE49-F238E27FC236}">
              <a16:creationId xmlns:a16="http://schemas.microsoft.com/office/drawing/2014/main" id="{00000000-0008-0000-08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5" name="Text Box 15">
          <a:extLst>
            <a:ext uri="{FF2B5EF4-FFF2-40B4-BE49-F238E27FC236}">
              <a16:creationId xmlns:a16="http://schemas.microsoft.com/office/drawing/2014/main" id="{00000000-0008-0000-08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6" name="Text Box 15">
          <a:extLst>
            <a:ext uri="{FF2B5EF4-FFF2-40B4-BE49-F238E27FC236}">
              <a16:creationId xmlns:a16="http://schemas.microsoft.com/office/drawing/2014/main" id="{00000000-0008-0000-08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xdr:row>
      <xdr:rowOff>504825</xdr:rowOff>
    </xdr:from>
    <xdr:ext cx="95250" cy="444014"/>
    <xdr:sp macro="" textlink="">
      <xdr:nvSpPr>
        <xdr:cNvPr id="717" name="Text Box 15">
          <a:extLst>
            <a:ext uri="{FF2B5EF4-FFF2-40B4-BE49-F238E27FC236}">
              <a16:creationId xmlns:a16="http://schemas.microsoft.com/office/drawing/2014/main" id="{00000000-0008-0000-08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8" name="Text Box 15">
          <a:extLst>
            <a:ext uri="{FF2B5EF4-FFF2-40B4-BE49-F238E27FC236}">
              <a16:creationId xmlns:a16="http://schemas.microsoft.com/office/drawing/2014/main" id="{00000000-0008-0000-08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9" name="Text Box 15">
          <a:extLst>
            <a:ext uri="{FF2B5EF4-FFF2-40B4-BE49-F238E27FC236}">
              <a16:creationId xmlns:a16="http://schemas.microsoft.com/office/drawing/2014/main" id="{00000000-0008-0000-08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0" name="Text Box 15">
          <a:extLst>
            <a:ext uri="{FF2B5EF4-FFF2-40B4-BE49-F238E27FC236}">
              <a16:creationId xmlns:a16="http://schemas.microsoft.com/office/drawing/2014/main" id="{00000000-0008-0000-08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1" name="Text Box 15">
          <a:extLst>
            <a:ext uri="{FF2B5EF4-FFF2-40B4-BE49-F238E27FC236}">
              <a16:creationId xmlns:a16="http://schemas.microsoft.com/office/drawing/2014/main" id="{00000000-0008-0000-08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2" name="Text Box 15">
          <a:extLst>
            <a:ext uri="{FF2B5EF4-FFF2-40B4-BE49-F238E27FC236}">
              <a16:creationId xmlns:a16="http://schemas.microsoft.com/office/drawing/2014/main" id="{00000000-0008-0000-08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3" name="Text Box 15">
          <a:extLst>
            <a:ext uri="{FF2B5EF4-FFF2-40B4-BE49-F238E27FC236}">
              <a16:creationId xmlns:a16="http://schemas.microsoft.com/office/drawing/2014/main" id="{00000000-0008-0000-08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4" name="Text Box 15">
          <a:extLst>
            <a:ext uri="{FF2B5EF4-FFF2-40B4-BE49-F238E27FC236}">
              <a16:creationId xmlns:a16="http://schemas.microsoft.com/office/drawing/2014/main" id="{00000000-0008-0000-08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5" name="Text Box 15">
          <a:extLst>
            <a:ext uri="{FF2B5EF4-FFF2-40B4-BE49-F238E27FC236}">
              <a16:creationId xmlns:a16="http://schemas.microsoft.com/office/drawing/2014/main" id="{00000000-0008-0000-08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6" name="Text Box 15">
          <a:extLst>
            <a:ext uri="{FF2B5EF4-FFF2-40B4-BE49-F238E27FC236}">
              <a16:creationId xmlns:a16="http://schemas.microsoft.com/office/drawing/2014/main" id="{00000000-0008-0000-08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7" name="Text Box 15">
          <a:extLst>
            <a:ext uri="{FF2B5EF4-FFF2-40B4-BE49-F238E27FC236}">
              <a16:creationId xmlns:a16="http://schemas.microsoft.com/office/drawing/2014/main" id="{00000000-0008-0000-08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8" name="Text Box 15">
          <a:extLst>
            <a:ext uri="{FF2B5EF4-FFF2-40B4-BE49-F238E27FC236}">
              <a16:creationId xmlns:a16="http://schemas.microsoft.com/office/drawing/2014/main" id="{00000000-0008-0000-08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9" name="Text Box 15">
          <a:extLst>
            <a:ext uri="{FF2B5EF4-FFF2-40B4-BE49-F238E27FC236}">
              <a16:creationId xmlns:a16="http://schemas.microsoft.com/office/drawing/2014/main" id="{00000000-0008-0000-08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0" name="Text Box 15">
          <a:extLst>
            <a:ext uri="{FF2B5EF4-FFF2-40B4-BE49-F238E27FC236}">
              <a16:creationId xmlns:a16="http://schemas.microsoft.com/office/drawing/2014/main" id="{00000000-0008-0000-08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1" name="Text Box 15">
          <a:extLst>
            <a:ext uri="{FF2B5EF4-FFF2-40B4-BE49-F238E27FC236}">
              <a16:creationId xmlns:a16="http://schemas.microsoft.com/office/drawing/2014/main" id="{00000000-0008-0000-08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2" name="Text Box 16">
          <a:extLst>
            <a:ext uri="{FF2B5EF4-FFF2-40B4-BE49-F238E27FC236}">
              <a16:creationId xmlns:a16="http://schemas.microsoft.com/office/drawing/2014/main" id="{00000000-0008-0000-08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3" name="Text Box 17">
          <a:extLst>
            <a:ext uri="{FF2B5EF4-FFF2-40B4-BE49-F238E27FC236}">
              <a16:creationId xmlns:a16="http://schemas.microsoft.com/office/drawing/2014/main" id="{00000000-0008-0000-08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4" name="Text Box 18">
          <a:extLst>
            <a:ext uri="{FF2B5EF4-FFF2-40B4-BE49-F238E27FC236}">
              <a16:creationId xmlns:a16="http://schemas.microsoft.com/office/drawing/2014/main" id="{00000000-0008-0000-08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5" name="Text Box 19">
          <a:extLst>
            <a:ext uri="{FF2B5EF4-FFF2-40B4-BE49-F238E27FC236}">
              <a16:creationId xmlns:a16="http://schemas.microsoft.com/office/drawing/2014/main" id="{00000000-0008-0000-08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213632"/>
    <xdr:sp macro="" textlink="">
      <xdr:nvSpPr>
        <xdr:cNvPr id="736" name="Text Box 15">
          <a:extLst>
            <a:ext uri="{FF2B5EF4-FFF2-40B4-BE49-F238E27FC236}">
              <a16:creationId xmlns:a16="http://schemas.microsoft.com/office/drawing/2014/main" id="{00000000-0008-0000-08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7" name="Text Box 16">
          <a:extLst>
            <a:ext uri="{FF2B5EF4-FFF2-40B4-BE49-F238E27FC236}">
              <a16:creationId xmlns:a16="http://schemas.microsoft.com/office/drawing/2014/main" id="{00000000-0008-0000-08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8" name="Text Box 17">
          <a:extLst>
            <a:ext uri="{FF2B5EF4-FFF2-40B4-BE49-F238E27FC236}">
              <a16:creationId xmlns:a16="http://schemas.microsoft.com/office/drawing/2014/main" id="{00000000-0008-0000-08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9" name="Text Box 18">
          <a:extLst>
            <a:ext uri="{FF2B5EF4-FFF2-40B4-BE49-F238E27FC236}">
              <a16:creationId xmlns:a16="http://schemas.microsoft.com/office/drawing/2014/main" id="{00000000-0008-0000-08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0" name="Text Box 19">
          <a:extLst>
            <a:ext uri="{FF2B5EF4-FFF2-40B4-BE49-F238E27FC236}">
              <a16:creationId xmlns:a16="http://schemas.microsoft.com/office/drawing/2014/main" id="{00000000-0008-0000-08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1" name="Text Box 15">
          <a:extLst>
            <a:ext uri="{FF2B5EF4-FFF2-40B4-BE49-F238E27FC236}">
              <a16:creationId xmlns:a16="http://schemas.microsoft.com/office/drawing/2014/main" id="{00000000-0008-0000-08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2" name="Text Box 15">
          <a:extLst>
            <a:ext uri="{FF2B5EF4-FFF2-40B4-BE49-F238E27FC236}">
              <a16:creationId xmlns:a16="http://schemas.microsoft.com/office/drawing/2014/main" id="{00000000-0008-0000-08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3" name="Text Box 15">
          <a:extLst>
            <a:ext uri="{FF2B5EF4-FFF2-40B4-BE49-F238E27FC236}">
              <a16:creationId xmlns:a16="http://schemas.microsoft.com/office/drawing/2014/main" id="{00000000-0008-0000-08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331"/>
    <xdr:sp macro="" textlink="">
      <xdr:nvSpPr>
        <xdr:cNvPr id="744" name="Text Box 15">
          <a:extLst>
            <a:ext uri="{FF2B5EF4-FFF2-40B4-BE49-F238E27FC236}">
              <a16:creationId xmlns:a16="http://schemas.microsoft.com/office/drawing/2014/main" id="{00000000-0008-0000-08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5" name="Text Box 16">
          <a:extLst>
            <a:ext uri="{FF2B5EF4-FFF2-40B4-BE49-F238E27FC236}">
              <a16:creationId xmlns:a16="http://schemas.microsoft.com/office/drawing/2014/main" id="{00000000-0008-0000-08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6" name="Text Box 17">
          <a:extLst>
            <a:ext uri="{FF2B5EF4-FFF2-40B4-BE49-F238E27FC236}">
              <a16:creationId xmlns:a16="http://schemas.microsoft.com/office/drawing/2014/main" id="{00000000-0008-0000-08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7" name="Text Box 18">
          <a:extLst>
            <a:ext uri="{FF2B5EF4-FFF2-40B4-BE49-F238E27FC236}">
              <a16:creationId xmlns:a16="http://schemas.microsoft.com/office/drawing/2014/main" id="{00000000-0008-0000-08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8" name="Text Box 19">
          <a:extLst>
            <a:ext uri="{FF2B5EF4-FFF2-40B4-BE49-F238E27FC236}">
              <a16:creationId xmlns:a16="http://schemas.microsoft.com/office/drawing/2014/main" id="{00000000-0008-0000-08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9" name="Text Box 15">
          <a:extLst>
            <a:ext uri="{FF2B5EF4-FFF2-40B4-BE49-F238E27FC236}">
              <a16:creationId xmlns:a16="http://schemas.microsoft.com/office/drawing/2014/main" id="{00000000-0008-0000-08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0" name="Text Box 15">
          <a:extLst>
            <a:ext uri="{FF2B5EF4-FFF2-40B4-BE49-F238E27FC236}">
              <a16:creationId xmlns:a16="http://schemas.microsoft.com/office/drawing/2014/main" id="{00000000-0008-0000-08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1" name="Text Box 15">
          <a:extLst>
            <a:ext uri="{FF2B5EF4-FFF2-40B4-BE49-F238E27FC236}">
              <a16:creationId xmlns:a16="http://schemas.microsoft.com/office/drawing/2014/main" id="{00000000-0008-0000-08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2" name="Text Box 15">
          <a:extLst>
            <a:ext uri="{FF2B5EF4-FFF2-40B4-BE49-F238E27FC236}">
              <a16:creationId xmlns:a16="http://schemas.microsoft.com/office/drawing/2014/main" id="{00000000-0008-0000-08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3" name="Text Box 15">
          <a:extLst>
            <a:ext uri="{FF2B5EF4-FFF2-40B4-BE49-F238E27FC236}">
              <a16:creationId xmlns:a16="http://schemas.microsoft.com/office/drawing/2014/main" id="{00000000-0008-0000-08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4" name="Text Box 15">
          <a:extLst>
            <a:ext uri="{FF2B5EF4-FFF2-40B4-BE49-F238E27FC236}">
              <a16:creationId xmlns:a16="http://schemas.microsoft.com/office/drawing/2014/main" id="{00000000-0008-0000-08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5" name="Text Box 15">
          <a:extLst>
            <a:ext uri="{FF2B5EF4-FFF2-40B4-BE49-F238E27FC236}">
              <a16:creationId xmlns:a16="http://schemas.microsoft.com/office/drawing/2014/main" id="{00000000-0008-0000-08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6" name="Text Box 15">
          <a:extLst>
            <a:ext uri="{FF2B5EF4-FFF2-40B4-BE49-F238E27FC236}">
              <a16:creationId xmlns:a16="http://schemas.microsoft.com/office/drawing/2014/main" id="{00000000-0008-0000-08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7" name="Text Box 15">
          <a:extLst>
            <a:ext uri="{FF2B5EF4-FFF2-40B4-BE49-F238E27FC236}">
              <a16:creationId xmlns:a16="http://schemas.microsoft.com/office/drawing/2014/main" id="{00000000-0008-0000-08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8" name="Text Box 15">
          <a:extLst>
            <a:ext uri="{FF2B5EF4-FFF2-40B4-BE49-F238E27FC236}">
              <a16:creationId xmlns:a16="http://schemas.microsoft.com/office/drawing/2014/main" id="{00000000-0008-0000-08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9" name="Text Box 15">
          <a:extLst>
            <a:ext uri="{FF2B5EF4-FFF2-40B4-BE49-F238E27FC236}">
              <a16:creationId xmlns:a16="http://schemas.microsoft.com/office/drawing/2014/main" id="{00000000-0008-0000-08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0" name="Text Box 15">
          <a:extLst>
            <a:ext uri="{FF2B5EF4-FFF2-40B4-BE49-F238E27FC236}">
              <a16:creationId xmlns:a16="http://schemas.microsoft.com/office/drawing/2014/main" id="{00000000-0008-0000-08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1" name="Text Box 15">
          <a:extLst>
            <a:ext uri="{FF2B5EF4-FFF2-40B4-BE49-F238E27FC236}">
              <a16:creationId xmlns:a16="http://schemas.microsoft.com/office/drawing/2014/main" id="{00000000-0008-0000-08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2" name="Text Box 15">
          <a:extLst>
            <a:ext uri="{FF2B5EF4-FFF2-40B4-BE49-F238E27FC236}">
              <a16:creationId xmlns:a16="http://schemas.microsoft.com/office/drawing/2014/main" id="{00000000-0008-0000-08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4" name="Text Box 15">
          <a:extLst>
            <a:ext uri="{FF2B5EF4-FFF2-40B4-BE49-F238E27FC236}">
              <a16:creationId xmlns:a16="http://schemas.microsoft.com/office/drawing/2014/main" id="{00000000-0008-0000-08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5" name="Text Box 15">
          <a:extLst>
            <a:ext uri="{FF2B5EF4-FFF2-40B4-BE49-F238E27FC236}">
              <a16:creationId xmlns:a16="http://schemas.microsoft.com/office/drawing/2014/main" id="{00000000-0008-0000-08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6" name="Text Box 15">
          <a:extLst>
            <a:ext uri="{FF2B5EF4-FFF2-40B4-BE49-F238E27FC236}">
              <a16:creationId xmlns:a16="http://schemas.microsoft.com/office/drawing/2014/main" id="{00000000-0008-0000-08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7" name="Text Box 15">
          <a:extLst>
            <a:ext uri="{FF2B5EF4-FFF2-40B4-BE49-F238E27FC236}">
              <a16:creationId xmlns:a16="http://schemas.microsoft.com/office/drawing/2014/main" id="{00000000-0008-0000-08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8" name="Text Box 15">
          <a:extLst>
            <a:ext uri="{FF2B5EF4-FFF2-40B4-BE49-F238E27FC236}">
              <a16:creationId xmlns:a16="http://schemas.microsoft.com/office/drawing/2014/main" id="{00000000-0008-0000-08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9" name="Text Box 15">
          <a:extLst>
            <a:ext uri="{FF2B5EF4-FFF2-40B4-BE49-F238E27FC236}">
              <a16:creationId xmlns:a16="http://schemas.microsoft.com/office/drawing/2014/main" id="{00000000-0008-0000-08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0" name="Text Box 15">
          <a:extLst>
            <a:ext uri="{FF2B5EF4-FFF2-40B4-BE49-F238E27FC236}">
              <a16:creationId xmlns:a16="http://schemas.microsoft.com/office/drawing/2014/main" id="{00000000-0008-0000-08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1" name="Text Box 15">
          <a:extLst>
            <a:ext uri="{FF2B5EF4-FFF2-40B4-BE49-F238E27FC236}">
              <a16:creationId xmlns:a16="http://schemas.microsoft.com/office/drawing/2014/main" id="{00000000-0008-0000-08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2" name="Text Box 15">
          <a:extLst>
            <a:ext uri="{FF2B5EF4-FFF2-40B4-BE49-F238E27FC236}">
              <a16:creationId xmlns:a16="http://schemas.microsoft.com/office/drawing/2014/main" id="{00000000-0008-0000-08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3" name="Text Box 15">
          <a:extLst>
            <a:ext uri="{FF2B5EF4-FFF2-40B4-BE49-F238E27FC236}">
              <a16:creationId xmlns:a16="http://schemas.microsoft.com/office/drawing/2014/main" id="{00000000-0008-0000-08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4" name="Text Box 15">
          <a:extLst>
            <a:ext uri="{FF2B5EF4-FFF2-40B4-BE49-F238E27FC236}">
              <a16:creationId xmlns:a16="http://schemas.microsoft.com/office/drawing/2014/main" id="{00000000-0008-0000-08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5" name="Text Box 15">
          <a:extLst>
            <a:ext uri="{FF2B5EF4-FFF2-40B4-BE49-F238E27FC236}">
              <a16:creationId xmlns:a16="http://schemas.microsoft.com/office/drawing/2014/main" id="{00000000-0008-0000-08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6" name="Text Box 15">
          <a:extLst>
            <a:ext uri="{FF2B5EF4-FFF2-40B4-BE49-F238E27FC236}">
              <a16:creationId xmlns:a16="http://schemas.microsoft.com/office/drawing/2014/main" id="{00000000-0008-0000-08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7" name="Text Box 15">
          <a:extLst>
            <a:ext uri="{FF2B5EF4-FFF2-40B4-BE49-F238E27FC236}">
              <a16:creationId xmlns:a16="http://schemas.microsoft.com/office/drawing/2014/main" id="{00000000-0008-0000-08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8" name="Text Box 16">
          <a:extLst>
            <a:ext uri="{FF2B5EF4-FFF2-40B4-BE49-F238E27FC236}">
              <a16:creationId xmlns:a16="http://schemas.microsoft.com/office/drawing/2014/main" id="{00000000-0008-0000-08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9" name="Text Box 17">
          <a:extLst>
            <a:ext uri="{FF2B5EF4-FFF2-40B4-BE49-F238E27FC236}">
              <a16:creationId xmlns:a16="http://schemas.microsoft.com/office/drawing/2014/main" id="{00000000-0008-0000-08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xdr:row>
      <xdr:rowOff>15875</xdr:rowOff>
    </xdr:from>
    <xdr:ext cx="95250" cy="171450"/>
    <xdr:sp macro="" textlink="">
      <xdr:nvSpPr>
        <xdr:cNvPr id="780" name="Text Box 18">
          <a:extLst>
            <a:ext uri="{FF2B5EF4-FFF2-40B4-BE49-F238E27FC236}">
              <a16:creationId xmlns:a16="http://schemas.microsoft.com/office/drawing/2014/main" id="{00000000-0008-0000-0800-00000C030000}"/>
            </a:ext>
          </a:extLst>
        </xdr:cNvPr>
        <xdr:cNvSpPr txBox="1">
          <a:spLocks noChangeArrowheads="1"/>
        </xdr:cNvSpPr>
      </xdr:nvSpPr>
      <xdr:spPr bwMode="auto">
        <a:xfrm>
          <a:off x="12482512" y="37703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213632"/>
    <xdr:sp macro="" textlink="">
      <xdr:nvSpPr>
        <xdr:cNvPr id="782" name="Text Box 15">
          <a:extLst>
            <a:ext uri="{FF2B5EF4-FFF2-40B4-BE49-F238E27FC236}">
              <a16:creationId xmlns:a16="http://schemas.microsoft.com/office/drawing/2014/main" id="{00000000-0008-0000-08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3" name="Text Box 16">
          <a:extLst>
            <a:ext uri="{FF2B5EF4-FFF2-40B4-BE49-F238E27FC236}">
              <a16:creationId xmlns:a16="http://schemas.microsoft.com/office/drawing/2014/main" id="{00000000-0008-0000-08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4" name="Text Box 17">
          <a:extLst>
            <a:ext uri="{FF2B5EF4-FFF2-40B4-BE49-F238E27FC236}">
              <a16:creationId xmlns:a16="http://schemas.microsoft.com/office/drawing/2014/main" id="{00000000-0008-0000-08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5" name="Text Box 18">
          <a:extLst>
            <a:ext uri="{FF2B5EF4-FFF2-40B4-BE49-F238E27FC236}">
              <a16:creationId xmlns:a16="http://schemas.microsoft.com/office/drawing/2014/main" id="{00000000-0008-0000-08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6" name="Text Box 19">
          <a:extLst>
            <a:ext uri="{FF2B5EF4-FFF2-40B4-BE49-F238E27FC236}">
              <a16:creationId xmlns:a16="http://schemas.microsoft.com/office/drawing/2014/main" id="{00000000-0008-0000-08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7" name="Text Box 15">
          <a:extLst>
            <a:ext uri="{FF2B5EF4-FFF2-40B4-BE49-F238E27FC236}">
              <a16:creationId xmlns:a16="http://schemas.microsoft.com/office/drawing/2014/main" id="{00000000-0008-0000-08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8" name="Text Box 15">
          <a:extLst>
            <a:ext uri="{FF2B5EF4-FFF2-40B4-BE49-F238E27FC236}">
              <a16:creationId xmlns:a16="http://schemas.microsoft.com/office/drawing/2014/main" id="{00000000-0008-0000-08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9" name="Text Box 15">
          <a:extLst>
            <a:ext uri="{FF2B5EF4-FFF2-40B4-BE49-F238E27FC236}">
              <a16:creationId xmlns:a16="http://schemas.microsoft.com/office/drawing/2014/main" id="{00000000-0008-0000-08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2" name="Text Box 15">
          <a:extLst>
            <a:ext uri="{FF2B5EF4-FFF2-40B4-BE49-F238E27FC236}">
              <a16:creationId xmlns:a16="http://schemas.microsoft.com/office/drawing/2014/main" id="{00000000-0008-0000-08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3" name="Text Box 15">
          <a:extLst>
            <a:ext uri="{FF2B5EF4-FFF2-40B4-BE49-F238E27FC236}">
              <a16:creationId xmlns:a16="http://schemas.microsoft.com/office/drawing/2014/main" id="{00000000-0008-0000-08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4" name="Text Box 15">
          <a:extLst>
            <a:ext uri="{FF2B5EF4-FFF2-40B4-BE49-F238E27FC236}">
              <a16:creationId xmlns:a16="http://schemas.microsoft.com/office/drawing/2014/main" id="{00000000-0008-0000-08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5" name="Text Box 15">
          <a:extLst>
            <a:ext uri="{FF2B5EF4-FFF2-40B4-BE49-F238E27FC236}">
              <a16:creationId xmlns:a16="http://schemas.microsoft.com/office/drawing/2014/main" id="{00000000-0008-0000-08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6" name="Text Box 15">
          <a:extLst>
            <a:ext uri="{FF2B5EF4-FFF2-40B4-BE49-F238E27FC236}">
              <a16:creationId xmlns:a16="http://schemas.microsoft.com/office/drawing/2014/main" id="{00000000-0008-0000-08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7" name="Text Box 15">
          <a:extLst>
            <a:ext uri="{FF2B5EF4-FFF2-40B4-BE49-F238E27FC236}">
              <a16:creationId xmlns:a16="http://schemas.microsoft.com/office/drawing/2014/main" id="{00000000-0008-0000-08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8" name="Text Box 15">
          <a:extLst>
            <a:ext uri="{FF2B5EF4-FFF2-40B4-BE49-F238E27FC236}">
              <a16:creationId xmlns:a16="http://schemas.microsoft.com/office/drawing/2014/main" id="{00000000-0008-0000-08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9" name="Text Box 15">
          <a:extLst>
            <a:ext uri="{FF2B5EF4-FFF2-40B4-BE49-F238E27FC236}">
              <a16:creationId xmlns:a16="http://schemas.microsoft.com/office/drawing/2014/main" id="{00000000-0008-0000-08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0" name="Text Box 15">
          <a:extLst>
            <a:ext uri="{FF2B5EF4-FFF2-40B4-BE49-F238E27FC236}">
              <a16:creationId xmlns:a16="http://schemas.microsoft.com/office/drawing/2014/main" id="{00000000-0008-0000-08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1" name="Text Box 15">
          <a:extLst>
            <a:ext uri="{FF2B5EF4-FFF2-40B4-BE49-F238E27FC236}">
              <a16:creationId xmlns:a16="http://schemas.microsoft.com/office/drawing/2014/main" id="{00000000-0008-0000-08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2" name="Text Box 15">
          <a:extLst>
            <a:ext uri="{FF2B5EF4-FFF2-40B4-BE49-F238E27FC236}">
              <a16:creationId xmlns:a16="http://schemas.microsoft.com/office/drawing/2014/main" id="{00000000-0008-0000-08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3" name="Text Box 15">
          <a:extLst>
            <a:ext uri="{FF2B5EF4-FFF2-40B4-BE49-F238E27FC236}">
              <a16:creationId xmlns:a16="http://schemas.microsoft.com/office/drawing/2014/main" id="{00000000-0008-0000-08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4" name="Text Box 15">
          <a:extLst>
            <a:ext uri="{FF2B5EF4-FFF2-40B4-BE49-F238E27FC236}">
              <a16:creationId xmlns:a16="http://schemas.microsoft.com/office/drawing/2014/main" id="{00000000-0008-0000-08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5" name="Text Box 15">
          <a:extLst>
            <a:ext uri="{FF2B5EF4-FFF2-40B4-BE49-F238E27FC236}">
              <a16:creationId xmlns:a16="http://schemas.microsoft.com/office/drawing/2014/main" id="{00000000-0008-0000-08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6" name="Text Box 15">
          <a:extLst>
            <a:ext uri="{FF2B5EF4-FFF2-40B4-BE49-F238E27FC236}">
              <a16:creationId xmlns:a16="http://schemas.microsoft.com/office/drawing/2014/main" id="{00000000-0008-0000-08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7" name="Text Box 15">
          <a:extLst>
            <a:ext uri="{FF2B5EF4-FFF2-40B4-BE49-F238E27FC236}">
              <a16:creationId xmlns:a16="http://schemas.microsoft.com/office/drawing/2014/main" id="{00000000-0008-0000-08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8" name="Text Box 15">
          <a:extLst>
            <a:ext uri="{FF2B5EF4-FFF2-40B4-BE49-F238E27FC236}">
              <a16:creationId xmlns:a16="http://schemas.microsoft.com/office/drawing/2014/main" id="{00000000-0008-0000-08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9" name="Text Box 15">
          <a:extLst>
            <a:ext uri="{FF2B5EF4-FFF2-40B4-BE49-F238E27FC236}">
              <a16:creationId xmlns:a16="http://schemas.microsoft.com/office/drawing/2014/main" id="{00000000-0008-0000-08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0" name="Text Box 15">
          <a:extLst>
            <a:ext uri="{FF2B5EF4-FFF2-40B4-BE49-F238E27FC236}">
              <a16:creationId xmlns:a16="http://schemas.microsoft.com/office/drawing/2014/main" id="{00000000-0008-0000-08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1" name="Text Box 15">
          <a:extLst>
            <a:ext uri="{FF2B5EF4-FFF2-40B4-BE49-F238E27FC236}">
              <a16:creationId xmlns:a16="http://schemas.microsoft.com/office/drawing/2014/main" id="{00000000-0008-0000-08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2" name="Text Box 15">
          <a:extLst>
            <a:ext uri="{FF2B5EF4-FFF2-40B4-BE49-F238E27FC236}">
              <a16:creationId xmlns:a16="http://schemas.microsoft.com/office/drawing/2014/main" id="{00000000-0008-0000-08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3" name="Text Box 15">
          <a:extLst>
            <a:ext uri="{FF2B5EF4-FFF2-40B4-BE49-F238E27FC236}">
              <a16:creationId xmlns:a16="http://schemas.microsoft.com/office/drawing/2014/main" id="{00000000-0008-0000-08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4" name="Text Box 15">
          <a:extLst>
            <a:ext uri="{FF2B5EF4-FFF2-40B4-BE49-F238E27FC236}">
              <a16:creationId xmlns:a16="http://schemas.microsoft.com/office/drawing/2014/main" id="{00000000-0008-0000-08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5" name="Text Box 15">
          <a:extLst>
            <a:ext uri="{FF2B5EF4-FFF2-40B4-BE49-F238E27FC236}">
              <a16:creationId xmlns:a16="http://schemas.microsoft.com/office/drawing/2014/main" id="{00000000-0008-0000-08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6" name="Text Box 15">
          <a:extLst>
            <a:ext uri="{FF2B5EF4-FFF2-40B4-BE49-F238E27FC236}">
              <a16:creationId xmlns:a16="http://schemas.microsoft.com/office/drawing/2014/main" id="{00000000-0008-0000-08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7" name="Text Box 15">
          <a:extLst>
            <a:ext uri="{FF2B5EF4-FFF2-40B4-BE49-F238E27FC236}">
              <a16:creationId xmlns:a16="http://schemas.microsoft.com/office/drawing/2014/main" id="{00000000-0008-0000-08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8" name="Text Box 15">
          <a:extLst>
            <a:ext uri="{FF2B5EF4-FFF2-40B4-BE49-F238E27FC236}">
              <a16:creationId xmlns:a16="http://schemas.microsoft.com/office/drawing/2014/main" id="{00000000-0008-0000-08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9" name="Text Box 15">
          <a:extLst>
            <a:ext uri="{FF2B5EF4-FFF2-40B4-BE49-F238E27FC236}">
              <a16:creationId xmlns:a16="http://schemas.microsoft.com/office/drawing/2014/main" id="{00000000-0008-0000-08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0" name="Text Box 15">
          <a:extLst>
            <a:ext uri="{FF2B5EF4-FFF2-40B4-BE49-F238E27FC236}">
              <a16:creationId xmlns:a16="http://schemas.microsoft.com/office/drawing/2014/main" id="{00000000-0008-0000-08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1" name="Text Box 15">
          <a:extLst>
            <a:ext uri="{FF2B5EF4-FFF2-40B4-BE49-F238E27FC236}">
              <a16:creationId xmlns:a16="http://schemas.microsoft.com/office/drawing/2014/main" id="{00000000-0008-0000-08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2" name="Text Box 15">
          <a:extLst>
            <a:ext uri="{FF2B5EF4-FFF2-40B4-BE49-F238E27FC236}">
              <a16:creationId xmlns:a16="http://schemas.microsoft.com/office/drawing/2014/main" id="{00000000-0008-0000-08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3" name="Text Box 15">
          <a:extLst>
            <a:ext uri="{FF2B5EF4-FFF2-40B4-BE49-F238E27FC236}">
              <a16:creationId xmlns:a16="http://schemas.microsoft.com/office/drawing/2014/main" id="{00000000-0008-0000-08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4" name="Text Box 15">
          <a:extLst>
            <a:ext uri="{FF2B5EF4-FFF2-40B4-BE49-F238E27FC236}">
              <a16:creationId xmlns:a16="http://schemas.microsoft.com/office/drawing/2014/main" id="{00000000-0008-0000-08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5" name="Text Box 15">
          <a:extLst>
            <a:ext uri="{FF2B5EF4-FFF2-40B4-BE49-F238E27FC236}">
              <a16:creationId xmlns:a16="http://schemas.microsoft.com/office/drawing/2014/main" id="{00000000-0008-0000-08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6" name="Text Box 15">
          <a:extLst>
            <a:ext uri="{FF2B5EF4-FFF2-40B4-BE49-F238E27FC236}">
              <a16:creationId xmlns:a16="http://schemas.microsoft.com/office/drawing/2014/main" id="{00000000-0008-0000-08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7" name="Text Box 15">
          <a:extLst>
            <a:ext uri="{FF2B5EF4-FFF2-40B4-BE49-F238E27FC236}">
              <a16:creationId xmlns:a16="http://schemas.microsoft.com/office/drawing/2014/main" id="{00000000-0008-0000-08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8" name="Text Box 15">
          <a:extLst>
            <a:ext uri="{FF2B5EF4-FFF2-40B4-BE49-F238E27FC236}">
              <a16:creationId xmlns:a16="http://schemas.microsoft.com/office/drawing/2014/main" id="{00000000-0008-0000-08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9" name="Text Box 15">
          <a:extLst>
            <a:ext uri="{FF2B5EF4-FFF2-40B4-BE49-F238E27FC236}">
              <a16:creationId xmlns:a16="http://schemas.microsoft.com/office/drawing/2014/main" id="{00000000-0008-0000-08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0" name="Text Box 15">
          <a:extLst>
            <a:ext uri="{FF2B5EF4-FFF2-40B4-BE49-F238E27FC236}">
              <a16:creationId xmlns:a16="http://schemas.microsoft.com/office/drawing/2014/main" id="{00000000-0008-0000-08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1" name="Text Box 15">
          <a:extLst>
            <a:ext uri="{FF2B5EF4-FFF2-40B4-BE49-F238E27FC236}">
              <a16:creationId xmlns:a16="http://schemas.microsoft.com/office/drawing/2014/main" id="{00000000-0008-0000-08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2" name="Text Box 15">
          <a:extLst>
            <a:ext uri="{FF2B5EF4-FFF2-40B4-BE49-F238E27FC236}">
              <a16:creationId xmlns:a16="http://schemas.microsoft.com/office/drawing/2014/main" id="{00000000-0008-0000-08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3" name="Text Box 15">
          <a:extLst>
            <a:ext uri="{FF2B5EF4-FFF2-40B4-BE49-F238E27FC236}">
              <a16:creationId xmlns:a16="http://schemas.microsoft.com/office/drawing/2014/main" id="{00000000-0008-0000-08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4" name="Text Box 15">
          <a:extLst>
            <a:ext uri="{FF2B5EF4-FFF2-40B4-BE49-F238E27FC236}">
              <a16:creationId xmlns:a16="http://schemas.microsoft.com/office/drawing/2014/main" id="{00000000-0008-0000-08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6" name="Text Box 16">
          <a:extLst>
            <a:ext uri="{FF2B5EF4-FFF2-40B4-BE49-F238E27FC236}">
              <a16:creationId xmlns:a16="http://schemas.microsoft.com/office/drawing/2014/main" id="{FDE59AE3-B891-4E3A-96C1-3FD0B9A3AEC4}"/>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7" name="Text Box 17">
          <a:extLst>
            <a:ext uri="{FF2B5EF4-FFF2-40B4-BE49-F238E27FC236}">
              <a16:creationId xmlns:a16="http://schemas.microsoft.com/office/drawing/2014/main" id="{C5D4FF63-D4E3-40BE-B327-2AFBDA2D5BAF}"/>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8" name="Text Box 18">
          <a:extLst>
            <a:ext uri="{FF2B5EF4-FFF2-40B4-BE49-F238E27FC236}">
              <a16:creationId xmlns:a16="http://schemas.microsoft.com/office/drawing/2014/main" id="{C1999948-DA08-439D-9857-6BCCA0AF0483}"/>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9" name="Text Box 19">
          <a:extLst>
            <a:ext uri="{FF2B5EF4-FFF2-40B4-BE49-F238E27FC236}">
              <a16:creationId xmlns:a16="http://schemas.microsoft.com/office/drawing/2014/main" id="{54F439E5-B9A8-46CC-80D8-540B4091A50E}"/>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1" name="Text Box 15">
          <a:extLst>
            <a:ext uri="{FF2B5EF4-FFF2-40B4-BE49-F238E27FC236}">
              <a16:creationId xmlns:a16="http://schemas.microsoft.com/office/drawing/2014/main" id="{691E7CF6-19B5-4BFE-9485-6AFC2DE6B57F}"/>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2" name="Text Box 15">
          <a:extLst>
            <a:ext uri="{FF2B5EF4-FFF2-40B4-BE49-F238E27FC236}">
              <a16:creationId xmlns:a16="http://schemas.microsoft.com/office/drawing/2014/main" id="{E14CEE29-1BA5-4940-A1EC-3A26F3C33B6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3" name="Text Box 15">
          <a:extLst>
            <a:ext uri="{FF2B5EF4-FFF2-40B4-BE49-F238E27FC236}">
              <a16:creationId xmlns:a16="http://schemas.microsoft.com/office/drawing/2014/main" id="{EE979E06-0568-40A1-9FE4-8239C5541AB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4" name="Text Box 15">
          <a:extLst>
            <a:ext uri="{FF2B5EF4-FFF2-40B4-BE49-F238E27FC236}">
              <a16:creationId xmlns:a16="http://schemas.microsoft.com/office/drawing/2014/main" id="{E43A03EA-6D9A-448B-A494-1857B15772B5}"/>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5" name="Text Box 15">
          <a:extLst>
            <a:ext uri="{FF2B5EF4-FFF2-40B4-BE49-F238E27FC236}">
              <a16:creationId xmlns:a16="http://schemas.microsoft.com/office/drawing/2014/main" id="{AFC7E511-3141-4D1C-A69F-4C7029A6CCEF}"/>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6" name="Text Box 15">
          <a:extLst>
            <a:ext uri="{FF2B5EF4-FFF2-40B4-BE49-F238E27FC236}">
              <a16:creationId xmlns:a16="http://schemas.microsoft.com/office/drawing/2014/main" id="{F11743A4-E593-4DFE-97A3-66AA753921A2}"/>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7" name="Text Box 15">
          <a:extLst>
            <a:ext uri="{FF2B5EF4-FFF2-40B4-BE49-F238E27FC236}">
              <a16:creationId xmlns:a16="http://schemas.microsoft.com/office/drawing/2014/main" id="{33048C28-6730-4175-B6A0-4BD96F947BCC}"/>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8" name="Text Box 15">
          <a:extLst>
            <a:ext uri="{FF2B5EF4-FFF2-40B4-BE49-F238E27FC236}">
              <a16:creationId xmlns:a16="http://schemas.microsoft.com/office/drawing/2014/main" id="{9186363C-28D6-4B17-AB15-6FF218E845FC}"/>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9" name="Text Box 15">
          <a:extLst>
            <a:ext uri="{FF2B5EF4-FFF2-40B4-BE49-F238E27FC236}">
              <a16:creationId xmlns:a16="http://schemas.microsoft.com/office/drawing/2014/main" id="{00DA3DEA-13CA-46D1-8E50-2F4460BE32B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0" name="Text Box 15">
          <a:extLst>
            <a:ext uri="{FF2B5EF4-FFF2-40B4-BE49-F238E27FC236}">
              <a16:creationId xmlns:a16="http://schemas.microsoft.com/office/drawing/2014/main" id="{AC767F64-1744-4A84-A7C9-1B1EC287F95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1" name="Text Box 15">
          <a:extLst>
            <a:ext uri="{FF2B5EF4-FFF2-40B4-BE49-F238E27FC236}">
              <a16:creationId xmlns:a16="http://schemas.microsoft.com/office/drawing/2014/main" id="{DCE21828-4020-4402-9E9C-7145128DE02B}"/>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2" name="Text Box 15">
          <a:extLst>
            <a:ext uri="{FF2B5EF4-FFF2-40B4-BE49-F238E27FC236}">
              <a16:creationId xmlns:a16="http://schemas.microsoft.com/office/drawing/2014/main" id="{668ADA94-7A35-45C1-935D-249B38046969}"/>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3" name="Text Box 15">
          <a:extLst>
            <a:ext uri="{FF2B5EF4-FFF2-40B4-BE49-F238E27FC236}">
              <a16:creationId xmlns:a16="http://schemas.microsoft.com/office/drawing/2014/main" id="{F30CEF02-F038-4BDB-8144-90DB95B34931}"/>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4" name="Text Box 15">
          <a:extLst>
            <a:ext uri="{FF2B5EF4-FFF2-40B4-BE49-F238E27FC236}">
              <a16:creationId xmlns:a16="http://schemas.microsoft.com/office/drawing/2014/main" id="{E1BED205-4C9D-4350-9228-67B0EF103AA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5" name="Text Box 16">
          <a:extLst>
            <a:ext uri="{FF2B5EF4-FFF2-40B4-BE49-F238E27FC236}">
              <a16:creationId xmlns:a16="http://schemas.microsoft.com/office/drawing/2014/main" id="{3756099E-0B3A-4580-A693-CB268E8A2A43}"/>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6" name="Text Box 17">
          <a:extLst>
            <a:ext uri="{FF2B5EF4-FFF2-40B4-BE49-F238E27FC236}">
              <a16:creationId xmlns:a16="http://schemas.microsoft.com/office/drawing/2014/main" id="{193F99BC-A28B-417D-B64B-D846ADDADA04}"/>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7" name="Text Box 18">
          <a:extLst>
            <a:ext uri="{FF2B5EF4-FFF2-40B4-BE49-F238E27FC236}">
              <a16:creationId xmlns:a16="http://schemas.microsoft.com/office/drawing/2014/main" id="{4E1EED1C-3614-48BD-92AC-241B93FF81F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8" name="Text Box 19">
          <a:extLst>
            <a:ext uri="{FF2B5EF4-FFF2-40B4-BE49-F238E27FC236}">
              <a16:creationId xmlns:a16="http://schemas.microsoft.com/office/drawing/2014/main" id="{3F92A17F-0D59-4870-ADE9-A0EF3D1543DF}"/>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9" name="Text Box 15">
          <a:extLst>
            <a:ext uri="{FF2B5EF4-FFF2-40B4-BE49-F238E27FC236}">
              <a16:creationId xmlns:a16="http://schemas.microsoft.com/office/drawing/2014/main" id="{4752736A-A4E6-4BF8-B8F4-77F1152A31C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0" name="Text Box 16">
          <a:extLst>
            <a:ext uri="{FF2B5EF4-FFF2-40B4-BE49-F238E27FC236}">
              <a16:creationId xmlns:a16="http://schemas.microsoft.com/office/drawing/2014/main" id="{80BFC7DE-0E64-4E16-84F2-518C64D7ACE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1" name="Text Box 17">
          <a:extLst>
            <a:ext uri="{FF2B5EF4-FFF2-40B4-BE49-F238E27FC236}">
              <a16:creationId xmlns:a16="http://schemas.microsoft.com/office/drawing/2014/main" id="{99A154F8-1E23-4617-97DE-1D72D97142C2}"/>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2" name="Text Box 18">
          <a:extLst>
            <a:ext uri="{FF2B5EF4-FFF2-40B4-BE49-F238E27FC236}">
              <a16:creationId xmlns:a16="http://schemas.microsoft.com/office/drawing/2014/main" id="{01E76A04-73BE-4747-8728-4C1D87372135}"/>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3" name="Text Box 19">
          <a:extLst>
            <a:ext uri="{FF2B5EF4-FFF2-40B4-BE49-F238E27FC236}">
              <a16:creationId xmlns:a16="http://schemas.microsoft.com/office/drawing/2014/main" id="{EC95AC13-5814-4D62-96AE-C2737285380E}"/>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4" name="Text Box 15">
          <a:extLst>
            <a:ext uri="{FF2B5EF4-FFF2-40B4-BE49-F238E27FC236}">
              <a16:creationId xmlns:a16="http://schemas.microsoft.com/office/drawing/2014/main" id="{A018EE73-DA9D-4377-8FB9-22AAC68CA46B}"/>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5" name="Text Box 15">
          <a:extLst>
            <a:ext uri="{FF2B5EF4-FFF2-40B4-BE49-F238E27FC236}">
              <a16:creationId xmlns:a16="http://schemas.microsoft.com/office/drawing/2014/main" id="{C02E1291-C7C6-4D3E-A4E6-A8DEF13BCFAE}"/>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6" name="Text Box 15">
          <a:extLst>
            <a:ext uri="{FF2B5EF4-FFF2-40B4-BE49-F238E27FC236}">
              <a16:creationId xmlns:a16="http://schemas.microsoft.com/office/drawing/2014/main" id="{A22CA2AE-D619-44B7-9069-3B58B99E3A2F}"/>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7" name="Text Box 15">
          <a:extLst>
            <a:ext uri="{FF2B5EF4-FFF2-40B4-BE49-F238E27FC236}">
              <a16:creationId xmlns:a16="http://schemas.microsoft.com/office/drawing/2014/main" id="{5BF285FA-258A-4649-818D-C7CABB5DE9D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8" name="Text Box 15">
          <a:extLst>
            <a:ext uri="{FF2B5EF4-FFF2-40B4-BE49-F238E27FC236}">
              <a16:creationId xmlns:a16="http://schemas.microsoft.com/office/drawing/2014/main" id="{34D7B05C-B83F-474D-8C4A-FC8E06838266}"/>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9" name="Text Box 15">
          <a:extLst>
            <a:ext uri="{FF2B5EF4-FFF2-40B4-BE49-F238E27FC236}">
              <a16:creationId xmlns:a16="http://schemas.microsoft.com/office/drawing/2014/main" id="{181BB5E6-A5DE-439A-BDAD-B513BC66F91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0" name="Text Box 15">
          <a:extLst>
            <a:ext uri="{FF2B5EF4-FFF2-40B4-BE49-F238E27FC236}">
              <a16:creationId xmlns:a16="http://schemas.microsoft.com/office/drawing/2014/main" id="{8E46A33B-7E95-4959-BE22-536858BCEA4B}"/>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1" name="Text Box 15">
          <a:extLst>
            <a:ext uri="{FF2B5EF4-FFF2-40B4-BE49-F238E27FC236}">
              <a16:creationId xmlns:a16="http://schemas.microsoft.com/office/drawing/2014/main" id="{ADE16B06-E0EB-4495-AF79-3700F5BCFB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2" name="Text Box 15">
          <a:extLst>
            <a:ext uri="{FF2B5EF4-FFF2-40B4-BE49-F238E27FC236}">
              <a16:creationId xmlns:a16="http://schemas.microsoft.com/office/drawing/2014/main" id="{09BAA5E0-9302-435E-9516-294AA2D338C3}"/>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3" name="Text Box 15">
          <a:extLst>
            <a:ext uri="{FF2B5EF4-FFF2-40B4-BE49-F238E27FC236}">
              <a16:creationId xmlns:a16="http://schemas.microsoft.com/office/drawing/2014/main" id="{3DF8069B-482B-4372-9A3F-67A29DB39505}"/>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4" name="Text Box 15">
          <a:extLst>
            <a:ext uri="{FF2B5EF4-FFF2-40B4-BE49-F238E27FC236}">
              <a16:creationId xmlns:a16="http://schemas.microsoft.com/office/drawing/2014/main" id="{EB0B5F15-E02D-4FA0-9C23-0973C44AB917}"/>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5" name="Text Box 15">
          <a:extLst>
            <a:ext uri="{FF2B5EF4-FFF2-40B4-BE49-F238E27FC236}">
              <a16:creationId xmlns:a16="http://schemas.microsoft.com/office/drawing/2014/main" id="{75BE8616-08AA-45F4-99D7-19B8E09C456E}"/>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6" name="Text Box 15">
          <a:extLst>
            <a:ext uri="{FF2B5EF4-FFF2-40B4-BE49-F238E27FC236}">
              <a16:creationId xmlns:a16="http://schemas.microsoft.com/office/drawing/2014/main" id="{6077509C-6532-4FBC-AA3F-7CDBD98117DB}"/>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7" name="Text Box 15">
          <a:extLst>
            <a:ext uri="{FF2B5EF4-FFF2-40B4-BE49-F238E27FC236}">
              <a16:creationId xmlns:a16="http://schemas.microsoft.com/office/drawing/2014/main" id="{6E34CD71-CB94-4C8A-B188-42E0F40C8064}"/>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8" name="Text Box 15">
          <a:extLst>
            <a:ext uri="{FF2B5EF4-FFF2-40B4-BE49-F238E27FC236}">
              <a16:creationId xmlns:a16="http://schemas.microsoft.com/office/drawing/2014/main" id="{F9115076-B240-4834-A42B-C85AA7C0CB45}"/>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9" name="Text Box 15">
          <a:extLst>
            <a:ext uri="{FF2B5EF4-FFF2-40B4-BE49-F238E27FC236}">
              <a16:creationId xmlns:a16="http://schemas.microsoft.com/office/drawing/2014/main" id="{AACDDDDA-FDDA-42CD-B055-E22E1BF65D53}"/>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0" name="Text Box 15">
          <a:extLst>
            <a:ext uri="{FF2B5EF4-FFF2-40B4-BE49-F238E27FC236}">
              <a16:creationId xmlns:a16="http://schemas.microsoft.com/office/drawing/2014/main" id="{87388FFD-C520-4080-B624-C295818A37EC}"/>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1" name="Text Box 15">
          <a:extLst>
            <a:ext uri="{FF2B5EF4-FFF2-40B4-BE49-F238E27FC236}">
              <a16:creationId xmlns:a16="http://schemas.microsoft.com/office/drawing/2014/main" id="{6CB9B6F8-0DC4-4C43-A162-8725B1718741}"/>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2" name="Text Box 15">
          <a:extLst>
            <a:ext uri="{FF2B5EF4-FFF2-40B4-BE49-F238E27FC236}">
              <a16:creationId xmlns:a16="http://schemas.microsoft.com/office/drawing/2014/main" id="{273357D3-7A64-4F16-B313-AD59983014EF}"/>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3" name="Text Box 15">
          <a:extLst>
            <a:ext uri="{FF2B5EF4-FFF2-40B4-BE49-F238E27FC236}">
              <a16:creationId xmlns:a16="http://schemas.microsoft.com/office/drawing/2014/main" id="{6BD92950-F9DC-442A-8E93-FE43F5355202}"/>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4" name="Text Box 15">
          <a:extLst>
            <a:ext uri="{FF2B5EF4-FFF2-40B4-BE49-F238E27FC236}">
              <a16:creationId xmlns:a16="http://schemas.microsoft.com/office/drawing/2014/main" id="{359D6DFE-D390-4B2F-9B8A-FB75A676CD9F}"/>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5" name="Text Box 15">
          <a:extLst>
            <a:ext uri="{FF2B5EF4-FFF2-40B4-BE49-F238E27FC236}">
              <a16:creationId xmlns:a16="http://schemas.microsoft.com/office/drawing/2014/main" id="{12C4BD82-D93E-4FE1-A2DC-4DB35399E0B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6" name="Text Box 15">
          <a:extLst>
            <a:ext uri="{FF2B5EF4-FFF2-40B4-BE49-F238E27FC236}">
              <a16:creationId xmlns:a16="http://schemas.microsoft.com/office/drawing/2014/main" id="{A14E77F3-245C-43BE-810C-2B693A17F241}"/>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7" name="Text Box 15">
          <a:extLst>
            <a:ext uri="{FF2B5EF4-FFF2-40B4-BE49-F238E27FC236}">
              <a16:creationId xmlns:a16="http://schemas.microsoft.com/office/drawing/2014/main" id="{FF49780B-CE9E-4AAC-AB33-F00B01A83FAD}"/>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8" name="Text Box 15">
          <a:extLst>
            <a:ext uri="{FF2B5EF4-FFF2-40B4-BE49-F238E27FC236}">
              <a16:creationId xmlns:a16="http://schemas.microsoft.com/office/drawing/2014/main" id="{F5FB2AF6-F094-4135-A8DB-0990DA63D819}"/>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9" name="Text Box 15">
          <a:extLst>
            <a:ext uri="{FF2B5EF4-FFF2-40B4-BE49-F238E27FC236}">
              <a16:creationId xmlns:a16="http://schemas.microsoft.com/office/drawing/2014/main" id="{95F1FCD1-8A8B-4958-AA2F-DB75D8A20464}"/>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0" name="Text Box 15">
          <a:extLst>
            <a:ext uri="{FF2B5EF4-FFF2-40B4-BE49-F238E27FC236}">
              <a16:creationId xmlns:a16="http://schemas.microsoft.com/office/drawing/2014/main" id="{DA33260B-7C06-482E-A9B3-6FFA4680588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1" name="Text Box 15">
          <a:extLst>
            <a:ext uri="{FF2B5EF4-FFF2-40B4-BE49-F238E27FC236}">
              <a16:creationId xmlns:a16="http://schemas.microsoft.com/office/drawing/2014/main" id="{5AFE2F1C-8E06-4DCD-9800-F75CD70DDC48}"/>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2" name="Text Box 15">
          <a:extLst>
            <a:ext uri="{FF2B5EF4-FFF2-40B4-BE49-F238E27FC236}">
              <a16:creationId xmlns:a16="http://schemas.microsoft.com/office/drawing/2014/main" id="{0A8AE03F-BAAF-46FD-84B0-66E247A535C7}"/>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3" name="Text Box 15">
          <a:extLst>
            <a:ext uri="{FF2B5EF4-FFF2-40B4-BE49-F238E27FC236}">
              <a16:creationId xmlns:a16="http://schemas.microsoft.com/office/drawing/2014/main" id="{783D0C29-8614-499D-BF81-7E7A3A3AF7A5}"/>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4" name="Text Box 15">
          <a:extLst>
            <a:ext uri="{FF2B5EF4-FFF2-40B4-BE49-F238E27FC236}">
              <a16:creationId xmlns:a16="http://schemas.microsoft.com/office/drawing/2014/main" id="{67E15B7D-2155-4C68-9CBA-7B5159CF054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5" name="Text Box 15">
          <a:extLst>
            <a:ext uri="{FF2B5EF4-FFF2-40B4-BE49-F238E27FC236}">
              <a16:creationId xmlns:a16="http://schemas.microsoft.com/office/drawing/2014/main" id="{ABC0BE1B-2ABB-40D5-9C79-DB3B1671E7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6" name="Text Box 15">
          <a:extLst>
            <a:ext uri="{FF2B5EF4-FFF2-40B4-BE49-F238E27FC236}">
              <a16:creationId xmlns:a16="http://schemas.microsoft.com/office/drawing/2014/main" id="{D78C2553-3BCD-411D-9658-44FE1BCF979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7" name="Text Box 15">
          <a:extLst>
            <a:ext uri="{FF2B5EF4-FFF2-40B4-BE49-F238E27FC236}">
              <a16:creationId xmlns:a16="http://schemas.microsoft.com/office/drawing/2014/main" id="{EA7C01B9-76F3-4D9A-9815-518A5329E0F3}"/>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8" name="Text Box 15">
          <a:extLst>
            <a:ext uri="{FF2B5EF4-FFF2-40B4-BE49-F238E27FC236}">
              <a16:creationId xmlns:a16="http://schemas.microsoft.com/office/drawing/2014/main" id="{F0441770-7935-4422-93A5-955699DF26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9" name="Text Box 15">
          <a:extLst>
            <a:ext uri="{FF2B5EF4-FFF2-40B4-BE49-F238E27FC236}">
              <a16:creationId xmlns:a16="http://schemas.microsoft.com/office/drawing/2014/main" id="{ED9B24FD-AED3-44C1-9EA3-7B3614AFB084}"/>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0" name="Text Box 15">
          <a:extLst>
            <a:ext uri="{FF2B5EF4-FFF2-40B4-BE49-F238E27FC236}">
              <a16:creationId xmlns:a16="http://schemas.microsoft.com/office/drawing/2014/main" id="{C89F2425-34F8-425A-9A58-A20A2668049B}"/>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1" name="Text Box 15">
          <a:extLst>
            <a:ext uri="{FF2B5EF4-FFF2-40B4-BE49-F238E27FC236}">
              <a16:creationId xmlns:a16="http://schemas.microsoft.com/office/drawing/2014/main" id="{49C732D2-FC3B-4D00-AEC3-E3A4207C5549}"/>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2" name="Text Box 15">
          <a:extLst>
            <a:ext uri="{FF2B5EF4-FFF2-40B4-BE49-F238E27FC236}">
              <a16:creationId xmlns:a16="http://schemas.microsoft.com/office/drawing/2014/main" id="{468BF9AC-4219-467A-971B-FDA323D7E5AF}"/>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3" name="Text Box 15">
          <a:extLst>
            <a:ext uri="{FF2B5EF4-FFF2-40B4-BE49-F238E27FC236}">
              <a16:creationId xmlns:a16="http://schemas.microsoft.com/office/drawing/2014/main" id="{E9CE7785-A6BC-4284-8FD6-5AA6E2460CAA}"/>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4" name="Text Box 15">
          <a:extLst>
            <a:ext uri="{FF2B5EF4-FFF2-40B4-BE49-F238E27FC236}">
              <a16:creationId xmlns:a16="http://schemas.microsoft.com/office/drawing/2014/main" id="{83437C75-3EA5-4701-809E-10E0A2731CBF}"/>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5" name="Text Box 15">
          <a:extLst>
            <a:ext uri="{FF2B5EF4-FFF2-40B4-BE49-F238E27FC236}">
              <a16:creationId xmlns:a16="http://schemas.microsoft.com/office/drawing/2014/main" id="{7AB94A35-A331-42DB-A67A-B0C6B5FF5BE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6" name="Text Box 15">
          <a:extLst>
            <a:ext uri="{FF2B5EF4-FFF2-40B4-BE49-F238E27FC236}">
              <a16:creationId xmlns:a16="http://schemas.microsoft.com/office/drawing/2014/main" id="{6BE368A6-7C1E-4FA6-B203-12847467F4A9}"/>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7" name="Text Box 15">
          <a:extLst>
            <a:ext uri="{FF2B5EF4-FFF2-40B4-BE49-F238E27FC236}">
              <a16:creationId xmlns:a16="http://schemas.microsoft.com/office/drawing/2014/main" id="{C4EA8860-1AD9-4251-8F80-6F1FE7EF1D24}"/>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8" name="Text Box 15">
          <a:extLst>
            <a:ext uri="{FF2B5EF4-FFF2-40B4-BE49-F238E27FC236}">
              <a16:creationId xmlns:a16="http://schemas.microsoft.com/office/drawing/2014/main" id="{ED5622F1-CE9B-4986-A63A-B04EB600855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9" name="Text Box 15">
          <a:extLst>
            <a:ext uri="{FF2B5EF4-FFF2-40B4-BE49-F238E27FC236}">
              <a16:creationId xmlns:a16="http://schemas.microsoft.com/office/drawing/2014/main" id="{5597A182-EA0E-4F63-8FD3-45EE205AD221}"/>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0" name="Text Box 15">
          <a:extLst>
            <a:ext uri="{FF2B5EF4-FFF2-40B4-BE49-F238E27FC236}">
              <a16:creationId xmlns:a16="http://schemas.microsoft.com/office/drawing/2014/main" id="{21E84FF4-819B-42BB-BC13-95BD3C6A0BF4}"/>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1" name="Text Box 15">
          <a:extLst>
            <a:ext uri="{FF2B5EF4-FFF2-40B4-BE49-F238E27FC236}">
              <a16:creationId xmlns:a16="http://schemas.microsoft.com/office/drawing/2014/main" id="{2C959FB9-4D9A-4630-88FB-3AC04F98A9DA}"/>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2" name="Text Box 15">
          <a:extLst>
            <a:ext uri="{FF2B5EF4-FFF2-40B4-BE49-F238E27FC236}">
              <a16:creationId xmlns:a16="http://schemas.microsoft.com/office/drawing/2014/main" id="{8FC39962-C272-4ABA-B1B5-2DD32299EE88}"/>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3" name="Text Box 15">
          <a:extLst>
            <a:ext uri="{FF2B5EF4-FFF2-40B4-BE49-F238E27FC236}">
              <a16:creationId xmlns:a16="http://schemas.microsoft.com/office/drawing/2014/main" id="{152F9EC8-38F3-4795-A09D-5447937EDDFD}"/>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4" name="Text Box 15">
          <a:extLst>
            <a:ext uri="{FF2B5EF4-FFF2-40B4-BE49-F238E27FC236}">
              <a16:creationId xmlns:a16="http://schemas.microsoft.com/office/drawing/2014/main" id="{7E2F1A01-1E24-4DE4-8A3B-BFD1D72A4181}"/>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5" name="Text Box 15">
          <a:extLst>
            <a:ext uri="{FF2B5EF4-FFF2-40B4-BE49-F238E27FC236}">
              <a16:creationId xmlns:a16="http://schemas.microsoft.com/office/drawing/2014/main" id="{61ACC617-C01C-40F5-A1E0-4642DDD4400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6" name="Text Box 15">
          <a:extLst>
            <a:ext uri="{FF2B5EF4-FFF2-40B4-BE49-F238E27FC236}">
              <a16:creationId xmlns:a16="http://schemas.microsoft.com/office/drawing/2014/main" id="{40D4692D-EBA6-4FB1-AB7C-3C1B2859A02A}"/>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7" name="Text Box 15">
          <a:extLst>
            <a:ext uri="{FF2B5EF4-FFF2-40B4-BE49-F238E27FC236}">
              <a16:creationId xmlns:a16="http://schemas.microsoft.com/office/drawing/2014/main" id="{4CAC4C07-54AF-4F72-BA3A-C337D6D18C5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8" name="Text Box 15">
          <a:extLst>
            <a:ext uri="{FF2B5EF4-FFF2-40B4-BE49-F238E27FC236}">
              <a16:creationId xmlns:a16="http://schemas.microsoft.com/office/drawing/2014/main" id="{EB308372-ED7B-495C-BAEC-D9CBE553C78E}"/>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9" name="Text Box 15">
          <a:extLst>
            <a:ext uri="{FF2B5EF4-FFF2-40B4-BE49-F238E27FC236}">
              <a16:creationId xmlns:a16="http://schemas.microsoft.com/office/drawing/2014/main" id="{613F3C22-872B-4857-95F9-47007838870F}"/>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0" name="Text Box 15">
          <a:extLst>
            <a:ext uri="{FF2B5EF4-FFF2-40B4-BE49-F238E27FC236}">
              <a16:creationId xmlns:a16="http://schemas.microsoft.com/office/drawing/2014/main" id="{50FF0542-5AFF-4ADD-A3DF-12BAB0D33A72}"/>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1" name="Text Box 15">
          <a:extLst>
            <a:ext uri="{FF2B5EF4-FFF2-40B4-BE49-F238E27FC236}">
              <a16:creationId xmlns:a16="http://schemas.microsoft.com/office/drawing/2014/main" id="{9D4F2D9D-C2D7-4C3A-8CBD-47DFA11CCAB8}"/>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2" name="Text Box 15">
          <a:extLst>
            <a:ext uri="{FF2B5EF4-FFF2-40B4-BE49-F238E27FC236}">
              <a16:creationId xmlns:a16="http://schemas.microsoft.com/office/drawing/2014/main" id="{B839C9B7-7A8B-42EF-8D8A-4DAC41E204F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3" name="Text Box 15">
          <a:extLst>
            <a:ext uri="{FF2B5EF4-FFF2-40B4-BE49-F238E27FC236}">
              <a16:creationId xmlns:a16="http://schemas.microsoft.com/office/drawing/2014/main" id="{05F5D525-3422-40C5-9728-6941128CE8E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4" name="Text Box 15">
          <a:extLst>
            <a:ext uri="{FF2B5EF4-FFF2-40B4-BE49-F238E27FC236}">
              <a16:creationId xmlns:a16="http://schemas.microsoft.com/office/drawing/2014/main" id="{24969B08-84D3-4979-8CA0-94B4816450B1}"/>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5" name="Text Box 15">
          <a:extLst>
            <a:ext uri="{FF2B5EF4-FFF2-40B4-BE49-F238E27FC236}">
              <a16:creationId xmlns:a16="http://schemas.microsoft.com/office/drawing/2014/main" id="{67302B5A-800C-41EA-9F6E-F7065BDBF95D}"/>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6" name="Text Box 15">
          <a:extLst>
            <a:ext uri="{FF2B5EF4-FFF2-40B4-BE49-F238E27FC236}">
              <a16:creationId xmlns:a16="http://schemas.microsoft.com/office/drawing/2014/main" id="{9E39EA96-ACC7-4857-8B87-52C48EBDA3E4}"/>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7" name="Text Box 15">
          <a:extLst>
            <a:ext uri="{FF2B5EF4-FFF2-40B4-BE49-F238E27FC236}">
              <a16:creationId xmlns:a16="http://schemas.microsoft.com/office/drawing/2014/main" id="{5BDC2E1B-1D16-4B82-B3E2-14C98382BAC7}"/>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8" name="Text Box 15">
          <a:extLst>
            <a:ext uri="{FF2B5EF4-FFF2-40B4-BE49-F238E27FC236}">
              <a16:creationId xmlns:a16="http://schemas.microsoft.com/office/drawing/2014/main" id="{64835D8E-6917-474D-9C83-7CAF2330FEC7}"/>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9" name="Text Box 15">
          <a:extLst>
            <a:ext uri="{FF2B5EF4-FFF2-40B4-BE49-F238E27FC236}">
              <a16:creationId xmlns:a16="http://schemas.microsoft.com/office/drawing/2014/main" id="{36B11186-7CC0-42C7-B5CC-DDA751B1C98E}"/>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0" name="Text Box 15">
          <a:extLst>
            <a:ext uri="{FF2B5EF4-FFF2-40B4-BE49-F238E27FC236}">
              <a16:creationId xmlns:a16="http://schemas.microsoft.com/office/drawing/2014/main" id="{89851E37-E3AF-405D-8A2C-ADF54767BBB5}"/>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1" name="Text Box 15">
          <a:extLst>
            <a:ext uri="{FF2B5EF4-FFF2-40B4-BE49-F238E27FC236}">
              <a16:creationId xmlns:a16="http://schemas.microsoft.com/office/drawing/2014/main" id="{88D89AD3-A79C-445A-AD0E-DC1E2A58441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2" name="Text Box 15">
          <a:extLst>
            <a:ext uri="{FF2B5EF4-FFF2-40B4-BE49-F238E27FC236}">
              <a16:creationId xmlns:a16="http://schemas.microsoft.com/office/drawing/2014/main" id="{AF73FC57-1F4A-4781-9BEE-1727E1717111}"/>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3" name="Text Box 15">
          <a:extLst>
            <a:ext uri="{FF2B5EF4-FFF2-40B4-BE49-F238E27FC236}">
              <a16:creationId xmlns:a16="http://schemas.microsoft.com/office/drawing/2014/main" id="{7737E679-36E3-46B3-AAFF-8ACC9B521B3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4" name="Text Box 15">
          <a:extLst>
            <a:ext uri="{FF2B5EF4-FFF2-40B4-BE49-F238E27FC236}">
              <a16:creationId xmlns:a16="http://schemas.microsoft.com/office/drawing/2014/main" id="{463DC294-8DC0-476C-87B1-6BA5828C9D3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5" name="Text Box 15">
          <a:extLst>
            <a:ext uri="{FF2B5EF4-FFF2-40B4-BE49-F238E27FC236}">
              <a16:creationId xmlns:a16="http://schemas.microsoft.com/office/drawing/2014/main" id="{8DE6BC24-666B-4F59-A4A7-CD717DCFC108}"/>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6" name="Text Box 15">
          <a:extLst>
            <a:ext uri="{FF2B5EF4-FFF2-40B4-BE49-F238E27FC236}">
              <a16:creationId xmlns:a16="http://schemas.microsoft.com/office/drawing/2014/main" id="{E41299AF-2FB4-4305-8F3D-DF6E1510FCED}"/>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7" name="Text Box 15">
          <a:extLst>
            <a:ext uri="{FF2B5EF4-FFF2-40B4-BE49-F238E27FC236}">
              <a16:creationId xmlns:a16="http://schemas.microsoft.com/office/drawing/2014/main" id="{3DA53234-5BD4-4ED1-8A20-5AA6289270A9}"/>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8" name="Text Box 15">
          <a:extLst>
            <a:ext uri="{FF2B5EF4-FFF2-40B4-BE49-F238E27FC236}">
              <a16:creationId xmlns:a16="http://schemas.microsoft.com/office/drawing/2014/main" id="{DF31E241-4663-4684-B3B9-3947E59E987F}"/>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9" name="Text Box 15">
          <a:extLst>
            <a:ext uri="{FF2B5EF4-FFF2-40B4-BE49-F238E27FC236}">
              <a16:creationId xmlns:a16="http://schemas.microsoft.com/office/drawing/2014/main" id="{069318D1-ADF6-473C-B5AA-CBDEF5C49FB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0" name="Text Box 15">
          <a:extLst>
            <a:ext uri="{FF2B5EF4-FFF2-40B4-BE49-F238E27FC236}">
              <a16:creationId xmlns:a16="http://schemas.microsoft.com/office/drawing/2014/main" id="{DCA0AC8D-5393-489F-A0B1-8E79A47DD059}"/>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1" name="Text Box 15">
          <a:extLst>
            <a:ext uri="{FF2B5EF4-FFF2-40B4-BE49-F238E27FC236}">
              <a16:creationId xmlns:a16="http://schemas.microsoft.com/office/drawing/2014/main" id="{1E845AD1-6E25-457F-8C61-C8D030CBD762}"/>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2" name="Text Box 15">
          <a:extLst>
            <a:ext uri="{FF2B5EF4-FFF2-40B4-BE49-F238E27FC236}">
              <a16:creationId xmlns:a16="http://schemas.microsoft.com/office/drawing/2014/main" id="{B29DDC85-728C-4AEC-A63C-9C7BF545CA7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3" name="Text Box 15">
          <a:extLst>
            <a:ext uri="{FF2B5EF4-FFF2-40B4-BE49-F238E27FC236}">
              <a16:creationId xmlns:a16="http://schemas.microsoft.com/office/drawing/2014/main" id="{680A3CDB-F432-4137-97A5-545535F3033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4" name="Text Box 15">
          <a:extLst>
            <a:ext uri="{FF2B5EF4-FFF2-40B4-BE49-F238E27FC236}">
              <a16:creationId xmlns:a16="http://schemas.microsoft.com/office/drawing/2014/main" id="{6E659BCD-1335-4CCB-936B-CB3BCE63584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5" name="Text Box 15">
          <a:extLst>
            <a:ext uri="{FF2B5EF4-FFF2-40B4-BE49-F238E27FC236}">
              <a16:creationId xmlns:a16="http://schemas.microsoft.com/office/drawing/2014/main" id="{2368AD6F-3455-4E32-BCF0-88A1BD297B1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6" name="Text Box 15">
          <a:extLst>
            <a:ext uri="{FF2B5EF4-FFF2-40B4-BE49-F238E27FC236}">
              <a16:creationId xmlns:a16="http://schemas.microsoft.com/office/drawing/2014/main" id="{E91DD924-44B6-4BDF-AF88-BA7DC6DB8A02}"/>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7" name="Text Box 15">
          <a:extLst>
            <a:ext uri="{FF2B5EF4-FFF2-40B4-BE49-F238E27FC236}">
              <a16:creationId xmlns:a16="http://schemas.microsoft.com/office/drawing/2014/main" id="{D51A1FB2-8883-4643-841A-BB12FC39EE06}"/>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8" name="Text Box 15">
          <a:extLst>
            <a:ext uri="{FF2B5EF4-FFF2-40B4-BE49-F238E27FC236}">
              <a16:creationId xmlns:a16="http://schemas.microsoft.com/office/drawing/2014/main" id="{FA242669-D365-41D6-A9DF-69753C2A3D0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9" name="Text Box 15">
          <a:extLst>
            <a:ext uri="{FF2B5EF4-FFF2-40B4-BE49-F238E27FC236}">
              <a16:creationId xmlns:a16="http://schemas.microsoft.com/office/drawing/2014/main" id="{628555F2-C553-4C0D-B58C-7E4ACCA4497C}"/>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0" name="Text Box 15">
          <a:extLst>
            <a:ext uri="{FF2B5EF4-FFF2-40B4-BE49-F238E27FC236}">
              <a16:creationId xmlns:a16="http://schemas.microsoft.com/office/drawing/2014/main" id="{FB7653FD-0FC1-4F34-9E7B-0941CEF3A53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1" name="Text Box 15">
          <a:extLst>
            <a:ext uri="{FF2B5EF4-FFF2-40B4-BE49-F238E27FC236}">
              <a16:creationId xmlns:a16="http://schemas.microsoft.com/office/drawing/2014/main" id="{76CD8B3D-5C15-46CC-9A57-3F9913EA49DD}"/>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2" name="Text Box 15">
          <a:extLst>
            <a:ext uri="{FF2B5EF4-FFF2-40B4-BE49-F238E27FC236}">
              <a16:creationId xmlns:a16="http://schemas.microsoft.com/office/drawing/2014/main" id="{A58F5F05-66DF-4884-B377-0A236B41E5BF}"/>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3" name="Text Box 15">
          <a:extLst>
            <a:ext uri="{FF2B5EF4-FFF2-40B4-BE49-F238E27FC236}">
              <a16:creationId xmlns:a16="http://schemas.microsoft.com/office/drawing/2014/main" id="{70844FFF-9AC4-4B47-90FA-702739C26365}"/>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4" name="Text Box 15">
          <a:extLst>
            <a:ext uri="{FF2B5EF4-FFF2-40B4-BE49-F238E27FC236}">
              <a16:creationId xmlns:a16="http://schemas.microsoft.com/office/drawing/2014/main" id="{A8231C00-8C18-4662-B428-5D817F28858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5" name="Text Box 15">
          <a:extLst>
            <a:ext uri="{FF2B5EF4-FFF2-40B4-BE49-F238E27FC236}">
              <a16:creationId xmlns:a16="http://schemas.microsoft.com/office/drawing/2014/main" id="{3C3F0632-7830-4D5C-9377-66B57ECF222A}"/>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6" name="Text Box 15">
          <a:extLst>
            <a:ext uri="{FF2B5EF4-FFF2-40B4-BE49-F238E27FC236}">
              <a16:creationId xmlns:a16="http://schemas.microsoft.com/office/drawing/2014/main" id="{46DA2D5C-4398-4CCF-A6F2-49BBFFD5CD98}"/>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7" name="Text Box 15">
          <a:extLst>
            <a:ext uri="{FF2B5EF4-FFF2-40B4-BE49-F238E27FC236}">
              <a16:creationId xmlns:a16="http://schemas.microsoft.com/office/drawing/2014/main" id="{1BD95883-4E82-4CD7-8658-2EAE51A15661}"/>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8" name="Text Box 15">
          <a:extLst>
            <a:ext uri="{FF2B5EF4-FFF2-40B4-BE49-F238E27FC236}">
              <a16:creationId xmlns:a16="http://schemas.microsoft.com/office/drawing/2014/main" id="{DFA8FACE-B0DB-4D5F-812A-088F6D23A658}"/>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9" name="Text Box 15">
          <a:extLst>
            <a:ext uri="{FF2B5EF4-FFF2-40B4-BE49-F238E27FC236}">
              <a16:creationId xmlns:a16="http://schemas.microsoft.com/office/drawing/2014/main" id="{275A2F85-043E-4D14-AEB7-8322BF8410CF}"/>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0" name="Text Box 15">
          <a:extLst>
            <a:ext uri="{FF2B5EF4-FFF2-40B4-BE49-F238E27FC236}">
              <a16:creationId xmlns:a16="http://schemas.microsoft.com/office/drawing/2014/main" id="{C666A1D6-C7A0-455E-A258-DC37F885EBB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1" name="Text Box 15">
          <a:extLst>
            <a:ext uri="{FF2B5EF4-FFF2-40B4-BE49-F238E27FC236}">
              <a16:creationId xmlns:a16="http://schemas.microsoft.com/office/drawing/2014/main" id="{9F652D22-65C2-40F7-B637-6DD9A87FA134}"/>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2" name="Text Box 15">
          <a:extLst>
            <a:ext uri="{FF2B5EF4-FFF2-40B4-BE49-F238E27FC236}">
              <a16:creationId xmlns:a16="http://schemas.microsoft.com/office/drawing/2014/main" id="{ECD237A0-5823-480C-9C02-981F9BEED84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3" name="Text Box 15">
          <a:extLst>
            <a:ext uri="{FF2B5EF4-FFF2-40B4-BE49-F238E27FC236}">
              <a16:creationId xmlns:a16="http://schemas.microsoft.com/office/drawing/2014/main" id="{047B51D9-CD10-4EB1-A21E-91AB0784BAEA}"/>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4" name="Text Box 15">
          <a:extLst>
            <a:ext uri="{FF2B5EF4-FFF2-40B4-BE49-F238E27FC236}">
              <a16:creationId xmlns:a16="http://schemas.microsoft.com/office/drawing/2014/main" id="{1074A60A-3B5B-423E-8921-D1DEBDDEAB49}"/>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5" name="Text Box 15">
          <a:extLst>
            <a:ext uri="{FF2B5EF4-FFF2-40B4-BE49-F238E27FC236}">
              <a16:creationId xmlns:a16="http://schemas.microsoft.com/office/drawing/2014/main" id="{0B994A7B-B903-480F-9865-5B7AB19B4537}"/>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6" name="Text Box 15">
          <a:extLst>
            <a:ext uri="{FF2B5EF4-FFF2-40B4-BE49-F238E27FC236}">
              <a16:creationId xmlns:a16="http://schemas.microsoft.com/office/drawing/2014/main" id="{2486008E-4DC3-469D-8E86-A0AF5615873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7" name="Text Box 15">
          <a:extLst>
            <a:ext uri="{FF2B5EF4-FFF2-40B4-BE49-F238E27FC236}">
              <a16:creationId xmlns:a16="http://schemas.microsoft.com/office/drawing/2014/main" id="{B55CCBCC-3E4B-4520-BA40-6BE625A0E5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8" name="Text Box 15">
          <a:extLst>
            <a:ext uri="{FF2B5EF4-FFF2-40B4-BE49-F238E27FC236}">
              <a16:creationId xmlns:a16="http://schemas.microsoft.com/office/drawing/2014/main" id="{F90CB116-2AE1-480E-BC21-E7A2CFA456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9" name="Text Box 15">
          <a:extLst>
            <a:ext uri="{FF2B5EF4-FFF2-40B4-BE49-F238E27FC236}">
              <a16:creationId xmlns:a16="http://schemas.microsoft.com/office/drawing/2014/main" id="{2BE03512-0F1D-4E0D-AB11-52E463028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0" name="Text Box 15">
          <a:extLst>
            <a:ext uri="{FF2B5EF4-FFF2-40B4-BE49-F238E27FC236}">
              <a16:creationId xmlns:a16="http://schemas.microsoft.com/office/drawing/2014/main" id="{3880EE9E-3542-470B-82C5-DB464533491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1" name="Text Box 15">
          <a:extLst>
            <a:ext uri="{FF2B5EF4-FFF2-40B4-BE49-F238E27FC236}">
              <a16:creationId xmlns:a16="http://schemas.microsoft.com/office/drawing/2014/main" id="{2195FA27-1F27-4ABA-98D2-DAA8C1E127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2" name="Text Box 15">
          <a:extLst>
            <a:ext uri="{FF2B5EF4-FFF2-40B4-BE49-F238E27FC236}">
              <a16:creationId xmlns:a16="http://schemas.microsoft.com/office/drawing/2014/main" id="{32669E5D-62D2-4A0E-BFDC-C8B75FE1F83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3" name="Text Box 15">
          <a:extLst>
            <a:ext uri="{FF2B5EF4-FFF2-40B4-BE49-F238E27FC236}">
              <a16:creationId xmlns:a16="http://schemas.microsoft.com/office/drawing/2014/main" id="{FA26A64E-4291-4F11-B2F5-531F1D8853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4" name="Text Box 15">
          <a:extLst>
            <a:ext uri="{FF2B5EF4-FFF2-40B4-BE49-F238E27FC236}">
              <a16:creationId xmlns:a16="http://schemas.microsoft.com/office/drawing/2014/main" id="{159A4C65-0D3D-485F-A054-03D47FC1D5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5" name="Text Box 15">
          <a:extLst>
            <a:ext uri="{FF2B5EF4-FFF2-40B4-BE49-F238E27FC236}">
              <a16:creationId xmlns:a16="http://schemas.microsoft.com/office/drawing/2014/main" id="{9DBC3219-18ED-4CAA-AC41-C5CBFC3CA1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6" name="Text Box 15">
          <a:extLst>
            <a:ext uri="{FF2B5EF4-FFF2-40B4-BE49-F238E27FC236}">
              <a16:creationId xmlns:a16="http://schemas.microsoft.com/office/drawing/2014/main" id="{EB06F04F-7DF4-4AAC-B081-B664CBA481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7" name="Text Box 15">
          <a:extLst>
            <a:ext uri="{FF2B5EF4-FFF2-40B4-BE49-F238E27FC236}">
              <a16:creationId xmlns:a16="http://schemas.microsoft.com/office/drawing/2014/main" id="{8631B87E-C3EC-465F-A2FE-1E02C573A79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8" name="Text Box 15">
          <a:extLst>
            <a:ext uri="{FF2B5EF4-FFF2-40B4-BE49-F238E27FC236}">
              <a16:creationId xmlns:a16="http://schemas.microsoft.com/office/drawing/2014/main" id="{6EA72DA0-A413-469B-B63F-2A792E6ED6B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9" name="Text Box 15">
          <a:extLst>
            <a:ext uri="{FF2B5EF4-FFF2-40B4-BE49-F238E27FC236}">
              <a16:creationId xmlns:a16="http://schemas.microsoft.com/office/drawing/2014/main" id="{F09D7873-24FF-4C21-AE0A-0D31D2AFA5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0" name="Text Box 15">
          <a:extLst>
            <a:ext uri="{FF2B5EF4-FFF2-40B4-BE49-F238E27FC236}">
              <a16:creationId xmlns:a16="http://schemas.microsoft.com/office/drawing/2014/main" id="{6B3CE350-95E3-475C-ABD0-3E624F99E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1" name="Text Box 15">
          <a:extLst>
            <a:ext uri="{FF2B5EF4-FFF2-40B4-BE49-F238E27FC236}">
              <a16:creationId xmlns:a16="http://schemas.microsoft.com/office/drawing/2014/main" id="{25C7AC85-DC9C-4E30-AF2B-B1B8C3622C3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2" name="Text Box 15">
          <a:extLst>
            <a:ext uri="{FF2B5EF4-FFF2-40B4-BE49-F238E27FC236}">
              <a16:creationId xmlns:a16="http://schemas.microsoft.com/office/drawing/2014/main" id="{93158C71-2951-4E26-AA00-89A728D3A95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3" name="Text Box 15">
          <a:extLst>
            <a:ext uri="{FF2B5EF4-FFF2-40B4-BE49-F238E27FC236}">
              <a16:creationId xmlns:a16="http://schemas.microsoft.com/office/drawing/2014/main" id="{2B972B13-21A4-40DD-8688-275E7B5374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4" name="Text Box 15">
          <a:extLst>
            <a:ext uri="{FF2B5EF4-FFF2-40B4-BE49-F238E27FC236}">
              <a16:creationId xmlns:a16="http://schemas.microsoft.com/office/drawing/2014/main" id="{CFC4E52E-4FE9-4989-BB86-B6447F5953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5" name="Text Box 15">
          <a:extLst>
            <a:ext uri="{FF2B5EF4-FFF2-40B4-BE49-F238E27FC236}">
              <a16:creationId xmlns:a16="http://schemas.microsoft.com/office/drawing/2014/main" id="{B4A93AFF-EA16-45D2-8C51-504F36CCC8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6" name="Text Box 15">
          <a:extLst>
            <a:ext uri="{FF2B5EF4-FFF2-40B4-BE49-F238E27FC236}">
              <a16:creationId xmlns:a16="http://schemas.microsoft.com/office/drawing/2014/main" id="{726409E4-7991-4218-8ED2-1B0ED7930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7" name="Text Box 15">
          <a:extLst>
            <a:ext uri="{FF2B5EF4-FFF2-40B4-BE49-F238E27FC236}">
              <a16:creationId xmlns:a16="http://schemas.microsoft.com/office/drawing/2014/main" id="{FB337DE6-4D44-41A5-B508-6D38D4F2B7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8" name="Text Box 15">
          <a:extLst>
            <a:ext uri="{FF2B5EF4-FFF2-40B4-BE49-F238E27FC236}">
              <a16:creationId xmlns:a16="http://schemas.microsoft.com/office/drawing/2014/main" id="{6C9B92EB-9B0A-4AA7-B33D-29DFCE6051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9" name="Text Box 15">
          <a:extLst>
            <a:ext uri="{FF2B5EF4-FFF2-40B4-BE49-F238E27FC236}">
              <a16:creationId xmlns:a16="http://schemas.microsoft.com/office/drawing/2014/main" id="{0F66EA2F-0452-415E-8E8A-A5AB8223FBF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0" name="Text Box 15">
          <a:extLst>
            <a:ext uri="{FF2B5EF4-FFF2-40B4-BE49-F238E27FC236}">
              <a16:creationId xmlns:a16="http://schemas.microsoft.com/office/drawing/2014/main" id="{0BDC3273-6449-4CDF-B867-E2AEE146CE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1" name="Text Box 15">
          <a:extLst>
            <a:ext uri="{FF2B5EF4-FFF2-40B4-BE49-F238E27FC236}">
              <a16:creationId xmlns:a16="http://schemas.microsoft.com/office/drawing/2014/main" id="{8F8E9E63-98EE-404D-A960-966925A0008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2" name="Text Box 15">
          <a:extLst>
            <a:ext uri="{FF2B5EF4-FFF2-40B4-BE49-F238E27FC236}">
              <a16:creationId xmlns:a16="http://schemas.microsoft.com/office/drawing/2014/main" id="{517119CB-6D71-4143-AFFB-28026CE919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3" name="Text Box 15">
          <a:extLst>
            <a:ext uri="{FF2B5EF4-FFF2-40B4-BE49-F238E27FC236}">
              <a16:creationId xmlns:a16="http://schemas.microsoft.com/office/drawing/2014/main" id="{A42CC875-021B-4533-8483-8EA3086E333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4" name="Text Box 15">
          <a:extLst>
            <a:ext uri="{FF2B5EF4-FFF2-40B4-BE49-F238E27FC236}">
              <a16:creationId xmlns:a16="http://schemas.microsoft.com/office/drawing/2014/main" id="{A89DF3D8-A80E-4248-B829-23918FEE21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5" name="Text Box 15">
          <a:extLst>
            <a:ext uri="{FF2B5EF4-FFF2-40B4-BE49-F238E27FC236}">
              <a16:creationId xmlns:a16="http://schemas.microsoft.com/office/drawing/2014/main" id="{76928A9A-B82E-4F08-87B5-1B09F57D461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6" name="Text Box 15">
          <a:extLst>
            <a:ext uri="{FF2B5EF4-FFF2-40B4-BE49-F238E27FC236}">
              <a16:creationId xmlns:a16="http://schemas.microsoft.com/office/drawing/2014/main" id="{F44CB3B6-AB9C-455D-9FE3-9E5E1075C1D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7" name="Text Box 15">
          <a:extLst>
            <a:ext uri="{FF2B5EF4-FFF2-40B4-BE49-F238E27FC236}">
              <a16:creationId xmlns:a16="http://schemas.microsoft.com/office/drawing/2014/main" id="{D3471B51-190A-4A9B-B5F9-4027910A8C9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8" name="Text Box 15">
          <a:extLst>
            <a:ext uri="{FF2B5EF4-FFF2-40B4-BE49-F238E27FC236}">
              <a16:creationId xmlns:a16="http://schemas.microsoft.com/office/drawing/2014/main" id="{B99F1098-68AA-4235-B096-90E9A866B89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9" name="Text Box 15">
          <a:extLst>
            <a:ext uri="{FF2B5EF4-FFF2-40B4-BE49-F238E27FC236}">
              <a16:creationId xmlns:a16="http://schemas.microsoft.com/office/drawing/2014/main" id="{6C970C9C-4152-4310-9590-D53D8EE4C3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0" name="Text Box 15">
          <a:extLst>
            <a:ext uri="{FF2B5EF4-FFF2-40B4-BE49-F238E27FC236}">
              <a16:creationId xmlns:a16="http://schemas.microsoft.com/office/drawing/2014/main" id="{5C777522-9F55-416A-8579-F718B75997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1" name="Text Box 15">
          <a:extLst>
            <a:ext uri="{FF2B5EF4-FFF2-40B4-BE49-F238E27FC236}">
              <a16:creationId xmlns:a16="http://schemas.microsoft.com/office/drawing/2014/main" id="{90DD1D9B-20BC-4B9E-BB1D-D69FF7EA57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2" name="Text Box 15">
          <a:extLst>
            <a:ext uri="{FF2B5EF4-FFF2-40B4-BE49-F238E27FC236}">
              <a16:creationId xmlns:a16="http://schemas.microsoft.com/office/drawing/2014/main" id="{DE48B6FD-E1C3-442D-B218-91E893032B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3" name="Text Box 15">
          <a:extLst>
            <a:ext uri="{FF2B5EF4-FFF2-40B4-BE49-F238E27FC236}">
              <a16:creationId xmlns:a16="http://schemas.microsoft.com/office/drawing/2014/main" id="{AEFDFE02-2B2A-4601-9FA5-1701E36B18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4" name="Text Box 15">
          <a:extLst>
            <a:ext uri="{FF2B5EF4-FFF2-40B4-BE49-F238E27FC236}">
              <a16:creationId xmlns:a16="http://schemas.microsoft.com/office/drawing/2014/main" id="{465BCDF4-8ABA-4275-B7D7-FF6208958D6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5" name="Text Box 15">
          <a:extLst>
            <a:ext uri="{FF2B5EF4-FFF2-40B4-BE49-F238E27FC236}">
              <a16:creationId xmlns:a16="http://schemas.microsoft.com/office/drawing/2014/main" id="{7A7BAFAD-39BA-4E52-A27E-6C9B64589F2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6" name="Text Box 15">
          <a:extLst>
            <a:ext uri="{FF2B5EF4-FFF2-40B4-BE49-F238E27FC236}">
              <a16:creationId xmlns:a16="http://schemas.microsoft.com/office/drawing/2014/main" id="{2925E496-BE2D-4E95-AFA9-33FFEB2D39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7" name="Text Box 15">
          <a:extLst>
            <a:ext uri="{FF2B5EF4-FFF2-40B4-BE49-F238E27FC236}">
              <a16:creationId xmlns:a16="http://schemas.microsoft.com/office/drawing/2014/main" id="{59B6D7F6-5D75-4F19-96BA-E5B62376E1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8" name="Text Box 15">
          <a:extLst>
            <a:ext uri="{FF2B5EF4-FFF2-40B4-BE49-F238E27FC236}">
              <a16:creationId xmlns:a16="http://schemas.microsoft.com/office/drawing/2014/main" id="{AAA09261-A5E3-4157-9589-944CA1CE3E1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9" name="Text Box 15">
          <a:extLst>
            <a:ext uri="{FF2B5EF4-FFF2-40B4-BE49-F238E27FC236}">
              <a16:creationId xmlns:a16="http://schemas.microsoft.com/office/drawing/2014/main" id="{0EE093EC-D36D-4864-A4E5-FB37EDCD2AD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0" name="Text Box 15">
          <a:extLst>
            <a:ext uri="{FF2B5EF4-FFF2-40B4-BE49-F238E27FC236}">
              <a16:creationId xmlns:a16="http://schemas.microsoft.com/office/drawing/2014/main" id="{5D3AFE67-5D5B-4AC2-A7C9-5C530E38215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1" name="Text Box 15">
          <a:extLst>
            <a:ext uri="{FF2B5EF4-FFF2-40B4-BE49-F238E27FC236}">
              <a16:creationId xmlns:a16="http://schemas.microsoft.com/office/drawing/2014/main" id="{0DDA354E-FA47-459A-9CCE-9B0E6CE78DD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2" name="Text Box 15">
          <a:extLst>
            <a:ext uri="{FF2B5EF4-FFF2-40B4-BE49-F238E27FC236}">
              <a16:creationId xmlns:a16="http://schemas.microsoft.com/office/drawing/2014/main" id="{635DDBE4-092B-4FC6-80BD-3A823A1731C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3" name="Text Box 15">
          <a:extLst>
            <a:ext uri="{FF2B5EF4-FFF2-40B4-BE49-F238E27FC236}">
              <a16:creationId xmlns:a16="http://schemas.microsoft.com/office/drawing/2014/main" id="{94F48874-D571-4217-A2DC-FB1951DAD6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4" name="Text Box 15">
          <a:extLst>
            <a:ext uri="{FF2B5EF4-FFF2-40B4-BE49-F238E27FC236}">
              <a16:creationId xmlns:a16="http://schemas.microsoft.com/office/drawing/2014/main" id="{3DED3347-3E2D-4551-BE55-5AC892369C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5" name="Text Box 15">
          <a:extLst>
            <a:ext uri="{FF2B5EF4-FFF2-40B4-BE49-F238E27FC236}">
              <a16:creationId xmlns:a16="http://schemas.microsoft.com/office/drawing/2014/main" id="{CFF20E05-454F-4926-84CC-151B7A5FCB5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6" name="Text Box 15">
          <a:extLst>
            <a:ext uri="{FF2B5EF4-FFF2-40B4-BE49-F238E27FC236}">
              <a16:creationId xmlns:a16="http://schemas.microsoft.com/office/drawing/2014/main" id="{6C95EE9C-EE69-458A-862E-0C586034E09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7" name="Text Box 15">
          <a:extLst>
            <a:ext uri="{FF2B5EF4-FFF2-40B4-BE49-F238E27FC236}">
              <a16:creationId xmlns:a16="http://schemas.microsoft.com/office/drawing/2014/main" id="{84EAC188-1442-4BA4-A634-826EFBECEF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8" name="Text Box 15">
          <a:extLst>
            <a:ext uri="{FF2B5EF4-FFF2-40B4-BE49-F238E27FC236}">
              <a16:creationId xmlns:a16="http://schemas.microsoft.com/office/drawing/2014/main" id="{20233F79-2EA0-4DFF-94F6-5D7A2298CF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9" name="Text Box 15">
          <a:extLst>
            <a:ext uri="{FF2B5EF4-FFF2-40B4-BE49-F238E27FC236}">
              <a16:creationId xmlns:a16="http://schemas.microsoft.com/office/drawing/2014/main" id="{849E75E3-C6AD-43CC-B257-54989F9B94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0" name="Text Box 15">
          <a:extLst>
            <a:ext uri="{FF2B5EF4-FFF2-40B4-BE49-F238E27FC236}">
              <a16:creationId xmlns:a16="http://schemas.microsoft.com/office/drawing/2014/main" id="{0C169AAB-3C75-4199-8463-D89A29F8B32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1" name="Text Box 15">
          <a:extLst>
            <a:ext uri="{FF2B5EF4-FFF2-40B4-BE49-F238E27FC236}">
              <a16:creationId xmlns:a16="http://schemas.microsoft.com/office/drawing/2014/main" id="{AE98843A-933B-415C-B87C-D8A4B73EAAD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2" name="Text Box 15">
          <a:extLst>
            <a:ext uri="{FF2B5EF4-FFF2-40B4-BE49-F238E27FC236}">
              <a16:creationId xmlns:a16="http://schemas.microsoft.com/office/drawing/2014/main" id="{B7076BF4-A472-4186-AD99-6E78DDE5CDE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3" name="Text Box 15">
          <a:extLst>
            <a:ext uri="{FF2B5EF4-FFF2-40B4-BE49-F238E27FC236}">
              <a16:creationId xmlns:a16="http://schemas.microsoft.com/office/drawing/2014/main" id="{5D056EB7-A8BE-454B-8C05-38CAB446897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4" name="Text Box 15">
          <a:extLst>
            <a:ext uri="{FF2B5EF4-FFF2-40B4-BE49-F238E27FC236}">
              <a16:creationId xmlns:a16="http://schemas.microsoft.com/office/drawing/2014/main" id="{A41D7754-0959-48E4-A0C6-1B8FA4A5FC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5" name="Text Box 15">
          <a:extLst>
            <a:ext uri="{FF2B5EF4-FFF2-40B4-BE49-F238E27FC236}">
              <a16:creationId xmlns:a16="http://schemas.microsoft.com/office/drawing/2014/main" id="{6FCB491D-5A63-4714-BF06-0AF022FB5D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6" name="Text Box 15">
          <a:extLst>
            <a:ext uri="{FF2B5EF4-FFF2-40B4-BE49-F238E27FC236}">
              <a16:creationId xmlns:a16="http://schemas.microsoft.com/office/drawing/2014/main" id="{F15E702F-1DD7-447E-911C-ADDBE28D48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7" name="Text Box 15">
          <a:extLst>
            <a:ext uri="{FF2B5EF4-FFF2-40B4-BE49-F238E27FC236}">
              <a16:creationId xmlns:a16="http://schemas.microsoft.com/office/drawing/2014/main" id="{B5465585-9451-467E-A13F-0C679C20609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8" name="Text Box 15">
          <a:extLst>
            <a:ext uri="{FF2B5EF4-FFF2-40B4-BE49-F238E27FC236}">
              <a16:creationId xmlns:a16="http://schemas.microsoft.com/office/drawing/2014/main" id="{A08A612D-6A44-4669-9333-7C9C2811D0C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9" name="Text Box 15">
          <a:extLst>
            <a:ext uri="{FF2B5EF4-FFF2-40B4-BE49-F238E27FC236}">
              <a16:creationId xmlns:a16="http://schemas.microsoft.com/office/drawing/2014/main" id="{CFE93037-9438-4D7D-ADA0-FBCD88FE54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0" name="Text Box 15">
          <a:extLst>
            <a:ext uri="{FF2B5EF4-FFF2-40B4-BE49-F238E27FC236}">
              <a16:creationId xmlns:a16="http://schemas.microsoft.com/office/drawing/2014/main" id="{8160CAFE-C136-4546-A961-0500881D88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1" name="Text Box 15">
          <a:extLst>
            <a:ext uri="{FF2B5EF4-FFF2-40B4-BE49-F238E27FC236}">
              <a16:creationId xmlns:a16="http://schemas.microsoft.com/office/drawing/2014/main" id="{48E87853-80C7-46D0-873B-6213BE66DE7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2" name="Text Box 15">
          <a:extLst>
            <a:ext uri="{FF2B5EF4-FFF2-40B4-BE49-F238E27FC236}">
              <a16:creationId xmlns:a16="http://schemas.microsoft.com/office/drawing/2014/main" id="{3101F308-8357-4F28-B490-B8700D4008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3" name="Text Box 15">
          <a:extLst>
            <a:ext uri="{FF2B5EF4-FFF2-40B4-BE49-F238E27FC236}">
              <a16:creationId xmlns:a16="http://schemas.microsoft.com/office/drawing/2014/main" id="{67EE29C1-B41B-4868-8C68-8D724BC0D5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4" name="Text Box 15">
          <a:extLst>
            <a:ext uri="{FF2B5EF4-FFF2-40B4-BE49-F238E27FC236}">
              <a16:creationId xmlns:a16="http://schemas.microsoft.com/office/drawing/2014/main" id="{65FDD409-9EFE-4F8C-938F-BC820016BE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5" name="Text Box 15">
          <a:extLst>
            <a:ext uri="{FF2B5EF4-FFF2-40B4-BE49-F238E27FC236}">
              <a16:creationId xmlns:a16="http://schemas.microsoft.com/office/drawing/2014/main" id="{C296F530-BF7B-4381-819A-F681D48956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6" name="Text Box 15">
          <a:extLst>
            <a:ext uri="{FF2B5EF4-FFF2-40B4-BE49-F238E27FC236}">
              <a16:creationId xmlns:a16="http://schemas.microsoft.com/office/drawing/2014/main" id="{6AFC347C-1524-49B0-9184-BFFD9CB3512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7" name="Text Box 15">
          <a:extLst>
            <a:ext uri="{FF2B5EF4-FFF2-40B4-BE49-F238E27FC236}">
              <a16:creationId xmlns:a16="http://schemas.microsoft.com/office/drawing/2014/main" id="{EB24F20D-2758-4221-B97A-9568A6DC64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8" name="Text Box 15">
          <a:extLst>
            <a:ext uri="{FF2B5EF4-FFF2-40B4-BE49-F238E27FC236}">
              <a16:creationId xmlns:a16="http://schemas.microsoft.com/office/drawing/2014/main" id="{022AF7DB-8B9B-40CD-95F6-B770015339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9" name="Text Box 15">
          <a:extLst>
            <a:ext uri="{FF2B5EF4-FFF2-40B4-BE49-F238E27FC236}">
              <a16:creationId xmlns:a16="http://schemas.microsoft.com/office/drawing/2014/main" id="{10C67EDF-313D-48A7-AE79-1EABC663F8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0" name="Text Box 15">
          <a:extLst>
            <a:ext uri="{FF2B5EF4-FFF2-40B4-BE49-F238E27FC236}">
              <a16:creationId xmlns:a16="http://schemas.microsoft.com/office/drawing/2014/main" id="{201FC191-E615-4FBC-AF4E-DFF65ABE0D2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1" name="Text Box 15">
          <a:extLst>
            <a:ext uri="{FF2B5EF4-FFF2-40B4-BE49-F238E27FC236}">
              <a16:creationId xmlns:a16="http://schemas.microsoft.com/office/drawing/2014/main" id="{49BCDB19-2EE2-4EE5-A2BD-F7BD135296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2" name="Text Box 15">
          <a:extLst>
            <a:ext uri="{FF2B5EF4-FFF2-40B4-BE49-F238E27FC236}">
              <a16:creationId xmlns:a16="http://schemas.microsoft.com/office/drawing/2014/main" id="{4D32D764-9749-4994-B1AA-CC61E96531F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3" name="Text Box 15">
          <a:extLst>
            <a:ext uri="{FF2B5EF4-FFF2-40B4-BE49-F238E27FC236}">
              <a16:creationId xmlns:a16="http://schemas.microsoft.com/office/drawing/2014/main" id="{4DF176EE-4D23-4E01-971B-CE0452B548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4" name="Text Box 15">
          <a:extLst>
            <a:ext uri="{FF2B5EF4-FFF2-40B4-BE49-F238E27FC236}">
              <a16:creationId xmlns:a16="http://schemas.microsoft.com/office/drawing/2014/main" id="{F0949441-2F3E-40BD-A5C1-D52D3F820A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5" name="Text Box 15">
          <a:extLst>
            <a:ext uri="{FF2B5EF4-FFF2-40B4-BE49-F238E27FC236}">
              <a16:creationId xmlns:a16="http://schemas.microsoft.com/office/drawing/2014/main" id="{9DED636A-E1B1-4932-B28F-D46FAEBD10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6" name="Text Box 15">
          <a:extLst>
            <a:ext uri="{FF2B5EF4-FFF2-40B4-BE49-F238E27FC236}">
              <a16:creationId xmlns:a16="http://schemas.microsoft.com/office/drawing/2014/main" id="{5BD242BF-8651-4E63-8BCC-8DAC62BC520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7" name="Text Box 15">
          <a:extLst>
            <a:ext uri="{FF2B5EF4-FFF2-40B4-BE49-F238E27FC236}">
              <a16:creationId xmlns:a16="http://schemas.microsoft.com/office/drawing/2014/main" id="{6CC2CF70-1866-4ADC-B84A-62E8287DDEB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8" name="Text Box 15">
          <a:extLst>
            <a:ext uri="{FF2B5EF4-FFF2-40B4-BE49-F238E27FC236}">
              <a16:creationId xmlns:a16="http://schemas.microsoft.com/office/drawing/2014/main" id="{26F112C4-2EB9-49CA-9D1D-80139022834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9" name="Text Box 15">
          <a:extLst>
            <a:ext uri="{FF2B5EF4-FFF2-40B4-BE49-F238E27FC236}">
              <a16:creationId xmlns:a16="http://schemas.microsoft.com/office/drawing/2014/main" id="{55567CDC-E4A8-43FA-9626-DA84EF2C00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0" name="Text Box 15">
          <a:extLst>
            <a:ext uri="{FF2B5EF4-FFF2-40B4-BE49-F238E27FC236}">
              <a16:creationId xmlns:a16="http://schemas.microsoft.com/office/drawing/2014/main" id="{69DA503C-F5D5-4AE2-877E-72F3AB4156A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1" name="Text Box 15">
          <a:extLst>
            <a:ext uri="{FF2B5EF4-FFF2-40B4-BE49-F238E27FC236}">
              <a16:creationId xmlns:a16="http://schemas.microsoft.com/office/drawing/2014/main" id="{2607661E-3341-4EC2-9526-5B8025EDF71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2" name="Text Box 15">
          <a:extLst>
            <a:ext uri="{FF2B5EF4-FFF2-40B4-BE49-F238E27FC236}">
              <a16:creationId xmlns:a16="http://schemas.microsoft.com/office/drawing/2014/main" id="{076E1182-B044-481B-98BC-0C824D8B0F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3" name="Text Box 15">
          <a:extLst>
            <a:ext uri="{FF2B5EF4-FFF2-40B4-BE49-F238E27FC236}">
              <a16:creationId xmlns:a16="http://schemas.microsoft.com/office/drawing/2014/main" id="{441D6B83-5D8B-496D-9E72-C3D76BA233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4" name="Text Box 15">
          <a:extLst>
            <a:ext uri="{FF2B5EF4-FFF2-40B4-BE49-F238E27FC236}">
              <a16:creationId xmlns:a16="http://schemas.microsoft.com/office/drawing/2014/main" id="{3854174E-2118-4D6F-B83B-96F55C289B8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5" name="Text Box 15">
          <a:extLst>
            <a:ext uri="{FF2B5EF4-FFF2-40B4-BE49-F238E27FC236}">
              <a16:creationId xmlns:a16="http://schemas.microsoft.com/office/drawing/2014/main" id="{F3E0BB1E-08C9-4213-A466-00D84FE8E31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6" name="Text Box 15">
          <a:extLst>
            <a:ext uri="{FF2B5EF4-FFF2-40B4-BE49-F238E27FC236}">
              <a16:creationId xmlns:a16="http://schemas.microsoft.com/office/drawing/2014/main" id="{F3B34A5F-202C-429E-9949-BCFD13778E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7" name="Text Box 15">
          <a:extLst>
            <a:ext uri="{FF2B5EF4-FFF2-40B4-BE49-F238E27FC236}">
              <a16:creationId xmlns:a16="http://schemas.microsoft.com/office/drawing/2014/main" id="{A0CE4720-54B1-464B-8C83-A166E529BB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8" name="Text Box 15">
          <a:extLst>
            <a:ext uri="{FF2B5EF4-FFF2-40B4-BE49-F238E27FC236}">
              <a16:creationId xmlns:a16="http://schemas.microsoft.com/office/drawing/2014/main" id="{2501CF50-AFC5-47E2-8C9A-915F366EC6D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9" name="Text Box 15">
          <a:extLst>
            <a:ext uri="{FF2B5EF4-FFF2-40B4-BE49-F238E27FC236}">
              <a16:creationId xmlns:a16="http://schemas.microsoft.com/office/drawing/2014/main" id="{9AC409DC-5821-45A9-BFD6-EE8B1CC8D8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0" name="Text Box 15">
          <a:extLst>
            <a:ext uri="{FF2B5EF4-FFF2-40B4-BE49-F238E27FC236}">
              <a16:creationId xmlns:a16="http://schemas.microsoft.com/office/drawing/2014/main" id="{B54328D9-8943-4C26-87FE-6A41739AA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1" name="Text Box 15">
          <a:extLst>
            <a:ext uri="{FF2B5EF4-FFF2-40B4-BE49-F238E27FC236}">
              <a16:creationId xmlns:a16="http://schemas.microsoft.com/office/drawing/2014/main" id="{226B7A94-CF98-4D8A-A9F2-432B2E3B032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2" name="Text Box 15">
          <a:extLst>
            <a:ext uri="{FF2B5EF4-FFF2-40B4-BE49-F238E27FC236}">
              <a16:creationId xmlns:a16="http://schemas.microsoft.com/office/drawing/2014/main" id="{1BD2B0CC-75B9-43C3-8696-96EECDAA33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3" name="Text Box 15">
          <a:extLst>
            <a:ext uri="{FF2B5EF4-FFF2-40B4-BE49-F238E27FC236}">
              <a16:creationId xmlns:a16="http://schemas.microsoft.com/office/drawing/2014/main" id="{BB5B70C6-7143-4BB2-8322-6B217CF2644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4" name="Text Box 15">
          <a:extLst>
            <a:ext uri="{FF2B5EF4-FFF2-40B4-BE49-F238E27FC236}">
              <a16:creationId xmlns:a16="http://schemas.microsoft.com/office/drawing/2014/main" id="{46CAD476-AF71-498C-95B7-8B31902D497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5" name="Text Box 15">
          <a:extLst>
            <a:ext uri="{FF2B5EF4-FFF2-40B4-BE49-F238E27FC236}">
              <a16:creationId xmlns:a16="http://schemas.microsoft.com/office/drawing/2014/main" id="{22F312E9-2032-4D57-A921-81335F3DA4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6" name="Text Box 15">
          <a:extLst>
            <a:ext uri="{FF2B5EF4-FFF2-40B4-BE49-F238E27FC236}">
              <a16:creationId xmlns:a16="http://schemas.microsoft.com/office/drawing/2014/main" id="{BB83218B-BC03-4C59-B21D-5450D3F397D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7" name="Text Box 15">
          <a:extLst>
            <a:ext uri="{FF2B5EF4-FFF2-40B4-BE49-F238E27FC236}">
              <a16:creationId xmlns:a16="http://schemas.microsoft.com/office/drawing/2014/main" id="{885CA3BC-6947-4B57-8893-7CD805F631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8" name="Text Box 15">
          <a:extLst>
            <a:ext uri="{FF2B5EF4-FFF2-40B4-BE49-F238E27FC236}">
              <a16:creationId xmlns:a16="http://schemas.microsoft.com/office/drawing/2014/main" id="{92BAA38B-363A-461A-9A22-D728FD759D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9" name="Text Box 15">
          <a:extLst>
            <a:ext uri="{FF2B5EF4-FFF2-40B4-BE49-F238E27FC236}">
              <a16:creationId xmlns:a16="http://schemas.microsoft.com/office/drawing/2014/main" id="{D22202D8-2314-4E4F-B0B6-25F7BF5838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0" name="Text Box 15">
          <a:extLst>
            <a:ext uri="{FF2B5EF4-FFF2-40B4-BE49-F238E27FC236}">
              <a16:creationId xmlns:a16="http://schemas.microsoft.com/office/drawing/2014/main" id="{12EBC134-692D-4B2B-9FBB-50E6B72C1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1" name="Text Box 15">
          <a:extLst>
            <a:ext uri="{FF2B5EF4-FFF2-40B4-BE49-F238E27FC236}">
              <a16:creationId xmlns:a16="http://schemas.microsoft.com/office/drawing/2014/main" id="{3E9E9A4A-351C-4E4A-9777-E3A94EB6EA8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2" name="Text Box 15">
          <a:extLst>
            <a:ext uri="{FF2B5EF4-FFF2-40B4-BE49-F238E27FC236}">
              <a16:creationId xmlns:a16="http://schemas.microsoft.com/office/drawing/2014/main" id="{7CF6CC77-9071-418A-AC98-940F134CD2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3" name="Text Box 15">
          <a:extLst>
            <a:ext uri="{FF2B5EF4-FFF2-40B4-BE49-F238E27FC236}">
              <a16:creationId xmlns:a16="http://schemas.microsoft.com/office/drawing/2014/main" id="{C6757856-07E1-4A81-8C77-44C642054C7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4" name="Text Box 15">
          <a:extLst>
            <a:ext uri="{FF2B5EF4-FFF2-40B4-BE49-F238E27FC236}">
              <a16:creationId xmlns:a16="http://schemas.microsoft.com/office/drawing/2014/main" id="{23079789-17E4-46DE-9B0C-1BA880FCF7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5" name="Text Box 15">
          <a:extLst>
            <a:ext uri="{FF2B5EF4-FFF2-40B4-BE49-F238E27FC236}">
              <a16:creationId xmlns:a16="http://schemas.microsoft.com/office/drawing/2014/main" id="{60065BC6-466A-48B8-A21F-80D6CF45DA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6" name="Text Box 15">
          <a:extLst>
            <a:ext uri="{FF2B5EF4-FFF2-40B4-BE49-F238E27FC236}">
              <a16:creationId xmlns:a16="http://schemas.microsoft.com/office/drawing/2014/main" id="{B4A4E48F-F96B-44A3-A544-89B5B764F0E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7" name="Text Box 15">
          <a:extLst>
            <a:ext uri="{FF2B5EF4-FFF2-40B4-BE49-F238E27FC236}">
              <a16:creationId xmlns:a16="http://schemas.microsoft.com/office/drawing/2014/main" id="{DB286A94-F959-49BB-BFB6-C043F3E57B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8" name="Text Box 15">
          <a:extLst>
            <a:ext uri="{FF2B5EF4-FFF2-40B4-BE49-F238E27FC236}">
              <a16:creationId xmlns:a16="http://schemas.microsoft.com/office/drawing/2014/main" id="{9A50D3BD-D8CC-4903-B447-C13F91C83B4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9" name="Text Box 15">
          <a:extLst>
            <a:ext uri="{FF2B5EF4-FFF2-40B4-BE49-F238E27FC236}">
              <a16:creationId xmlns:a16="http://schemas.microsoft.com/office/drawing/2014/main" id="{974485DD-B951-4D91-8725-E6811B0832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0" name="Text Box 15">
          <a:extLst>
            <a:ext uri="{FF2B5EF4-FFF2-40B4-BE49-F238E27FC236}">
              <a16:creationId xmlns:a16="http://schemas.microsoft.com/office/drawing/2014/main" id="{B651E64E-74E7-427F-A9AF-1AFD176B5F4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1" name="Text Box 15">
          <a:extLst>
            <a:ext uri="{FF2B5EF4-FFF2-40B4-BE49-F238E27FC236}">
              <a16:creationId xmlns:a16="http://schemas.microsoft.com/office/drawing/2014/main" id="{C5E336D0-946A-4F0D-8C52-7DCB64F57D4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2" name="Text Box 15">
          <a:extLst>
            <a:ext uri="{FF2B5EF4-FFF2-40B4-BE49-F238E27FC236}">
              <a16:creationId xmlns:a16="http://schemas.microsoft.com/office/drawing/2014/main" id="{4143BA76-C8EF-4F83-BD54-EF7640DBEB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3" name="Text Box 15">
          <a:extLst>
            <a:ext uri="{FF2B5EF4-FFF2-40B4-BE49-F238E27FC236}">
              <a16:creationId xmlns:a16="http://schemas.microsoft.com/office/drawing/2014/main" id="{B34D7D20-464F-4857-91C1-F9DF68E7C44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4" name="Text Box 15">
          <a:extLst>
            <a:ext uri="{FF2B5EF4-FFF2-40B4-BE49-F238E27FC236}">
              <a16:creationId xmlns:a16="http://schemas.microsoft.com/office/drawing/2014/main" id="{91F2EDEC-58E6-402F-A355-B915E05FBE0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5" name="Text Box 15">
          <a:extLst>
            <a:ext uri="{FF2B5EF4-FFF2-40B4-BE49-F238E27FC236}">
              <a16:creationId xmlns:a16="http://schemas.microsoft.com/office/drawing/2014/main" id="{2DAF6119-1F78-414C-8947-38FC92C031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6" name="Text Box 15">
          <a:extLst>
            <a:ext uri="{FF2B5EF4-FFF2-40B4-BE49-F238E27FC236}">
              <a16:creationId xmlns:a16="http://schemas.microsoft.com/office/drawing/2014/main" id="{3C854803-CCEA-4CA9-971F-56749E7470E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7" name="Text Box 15">
          <a:extLst>
            <a:ext uri="{FF2B5EF4-FFF2-40B4-BE49-F238E27FC236}">
              <a16:creationId xmlns:a16="http://schemas.microsoft.com/office/drawing/2014/main" id="{0162B5A7-E11D-4C12-A501-95558214F27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8" name="Text Box 15">
          <a:extLst>
            <a:ext uri="{FF2B5EF4-FFF2-40B4-BE49-F238E27FC236}">
              <a16:creationId xmlns:a16="http://schemas.microsoft.com/office/drawing/2014/main" id="{A998CB47-7715-4C2F-9772-8FAE362504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9" name="Text Box 15">
          <a:extLst>
            <a:ext uri="{FF2B5EF4-FFF2-40B4-BE49-F238E27FC236}">
              <a16:creationId xmlns:a16="http://schemas.microsoft.com/office/drawing/2014/main" id="{F1FD1EBA-2A27-4160-A026-7F4356D65F2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0" name="Text Box 15">
          <a:extLst>
            <a:ext uri="{FF2B5EF4-FFF2-40B4-BE49-F238E27FC236}">
              <a16:creationId xmlns:a16="http://schemas.microsoft.com/office/drawing/2014/main" id="{64B11CDD-8AA6-43BA-B8D1-014FB05179D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1" name="Text Box 15">
          <a:extLst>
            <a:ext uri="{FF2B5EF4-FFF2-40B4-BE49-F238E27FC236}">
              <a16:creationId xmlns:a16="http://schemas.microsoft.com/office/drawing/2014/main" id="{BC205AA8-F372-4C7D-8492-D8F779E148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2" name="Text Box 15">
          <a:extLst>
            <a:ext uri="{FF2B5EF4-FFF2-40B4-BE49-F238E27FC236}">
              <a16:creationId xmlns:a16="http://schemas.microsoft.com/office/drawing/2014/main" id="{878DE710-3E36-431E-8915-A83B520810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3" name="Text Box 15">
          <a:extLst>
            <a:ext uri="{FF2B5EF4-FFF2-40B4-BE49-F238E27FC236}">
              <a16:creationId xmlns:a16="http://schemas.microsoft.com/office/drawing/2014/main" id="{FFFEF950-3BDC-4942-8D0D-D4C21D487F8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4" name="Text Box 15">
          <a:extLst>
            <a:ext uri="{FF2B5EF4-FFF2-40B4-BE49-F238E27FC236}">
              <a16:creationId xmlns:a16="http://schemas.microsoft.com/office/drawing/2014/main" id="{6D9C077F-096A-4179-8B81-F129F62B2B2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5" name="Text Box 15">
          <a:extLst>
            <a:ext uri="{FF2B5EF4-FFF2-40B4-BE49-F238E27FC236}">
              <a16:creationId xmlns:a16="http://schemas.microsoft.com/office/drawing/2014/main" id="{0F7A19BF-FF07-4759-AD49-4DED30630C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6" name="Text Box 15">
          <a:extLst>
            <a:ext uri="{FF2B5EF4-FFF2-40B4-BE49-F238E27FC236}">
              <a16:creationId xmlns:a16="http://schemas.microsoft.com/office/drawing/2014/main" id="{E444DB3B-11AB-4CD5-AF49-38800DFBF70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7" name="Text Box 15">
          <a:extLst>
            <a:ext uri="{FF2B5EF4-FFF2-40B4-BE49-F238E27FC236}">
              <a16:creationId xmlns:a16="http://schemas.microsoft.com/office/drawing/2014/main" id="{0F4CD493-AF6B-4808-95FA-54CE9503E92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8" name="Text Box 15">
          <a:extLst>
            <a:ext uri="{FF2B5EF4-FFF2-40B4-BE49-F238E27FC236}">
              <a16:creationId xmlns:a16="http://schemas.microsoft.com/office/drawing/2014/main" id="{0D750E34-F9B4-419F-B338-10CE2B0809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9" name="Text Box 15">
          <a:extLst>
            <a:ext uri="{FF2B5EF4-FFF2-40B4-BE49-F238E27FC236}">
              <a16:creationId xmlns:a16="http://schemas.microsoft.com/office/drawing/2014/main" id="{64BBCFBF-4260-49C8-9146-C1CA48FDC06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0" name="Text Box 15">
          <a:extLst>
            <a:ext uri="{FF2B5EF4-FFF2-40B4-BE49-F238E27FC236}">
              <a16:creationId xmlns:a16="http://schemas.microsoft.com/office/drawing/2014/main" id="{30D1FCEB-2C57-47A1-A9D9-7F97E9260C8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1" name="Text Box 15">
          <a:extLst>
            <a:ext uri="{FF2B5EF4-FFF2-40B4-BE49-F238E27FC236}">
              <a16:creationId xmlns:a16="http://schemas.microsoft.com/office/drawing/2014/main" id="{C2733BC3-4120-4936-95B3-9F7C4F451B4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2" name="Text Box 15">
          <a:extLst>
            <a:ext uri="{FF2B5EF4-FFF2-40B4-BE49-F238E27FC236}">
              <a16:creationId xmlns:a16="http://schemas.microsoft.com/office/drawing/2014/main" id="{7700A47A-FCD5-4346-80E2-807E79FBE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3" name="Text Box 15">
          <a:extLst>
            <a:ext uri="{FF2B5EF4-FFF2-40B4-BE49-F238E27FC236}">
              <a16:creationId xmlns:a16="http://schemas.microsoft.com/office/drawing/2014/main" id="{11769697-5EF6-470B-84C2-CAE8D9758C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4" name="Text Box 15">
          <a:extLst>
            <a:ext uri="{FF2B5EF4-FFF2-40B4-BE49-F238E27FC236}">
              <a16:creationId xmlns:a16="http://schemas.microsoft.com/office/drawing/2014/main" id="{E9BD8169-3604-440F-AA2A-5257E57457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5" name="Text Box 15">
          <a:extLst>
            <a:ext uri="{FF2B5EF4-FFF2-40B4-BE49-F238E27FC236}">
              <a16:creationId xmlns:a16="http://schemas.microsoft.com/office/drawing/2014/main" id="{68F16086-D96A-476A-AED0-B57A3E052A6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6" name="Text Box 15">
          <a:extLst>
            <a:ext uri="{FF2B5EF4-FFF2-40B4-BE49-F238E27FC236}">
              <a16:creationId xmlns:a16="http://schemas.microsoft.com/office/drawing/2014/main" id="{2D8A5B77-5A7E-4436-B160-B6509C84CE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7" name="Text Box 15">
          <a:extLst>
            <a:ext uri="{FF2B5EF4-FFF2-40B4-BE49-F238E27FC236}">
              <a16:creationId xmlns:a16="http://schemas.microsoft.com/office/drawing/2014/main" id="{2403E6A3-13FF-4980-818B-03850F4A7B3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8" name="Text Box 15">
          <a:extLst>
            <a:ext uri="{FF2B5EF4-FFF2-40B4-BE49-F238E27FC236}">
              <a16:creationId xmlns:a16="http://schemas.microsoft.com/office/drawing/2014/main" id="{A7A44986-A395-41DA-9848-771AB73966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9" name="Text Box 15">
          <a:extLst>
            <a:ext uri="{FF2B5EF4-FFF2-40B4-BE49-F238E27FC236}">
              <a16:creationId xmlns:a16="http://schemas.microsoft.com/office/drawing/2014/main" id="{7E1CF659-FCCE-4FAA-BBEC-5D1AF5F900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0" name="Text Box 15">
          <a:extLst>
            <a:ext uri="{FF2B5EF4-FFF2-40B4-BE49-F238E27FC236}">
              <a16:creationId xmlns:a16="http://schemas.microsoft.com/office/drawing/2014/main" id="{2EFB50EC-C252-415A-9A2C-291E11A8D8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1" name="Text Box 15">
          <a:extLst>
            <a:ext uri="{FF2B5EF4-FFF2-40B4-BE49-F238E27FC236}">
              <a16:creationId xmlns:a16="http://schemas.microsoft.com/office/drawing/2014/main" id="{1F897697-3331-4F74-B1FD-B8E3A11B92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2" name="Text Box 15">
          <a:extLst>
            <a:ext uri="{FF2B5EF4-FFF2-40B4-BE49-F238E27FC236}">
              <a16:creationId xmlns:a16="http://schemas.microsoft.com/office/drawing/2014/main" id="{6D3CA386-F9D3-44DC-9AD7-18C4E88194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3" name="Text Box 15">
          <a:extLst>
            <a:ext uri="{FF2B5EF4-FFF2-40B4-BE49-F238E27FC236}">
              <a16:creationId xmlns:a16="http://schemas.microsoft.com/office/drawing/2014/main" id="{68470E01-916D-4874-BB82-9E9CFD7E1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4" name="Text Box 15">
          <a:extLst>
            <a:ext uri="{FF2B5EF4-FFF2-40B4-BE49-F238E27FC236}">
              <a16:creationId xmlns:a16="http://schemas.microsoft.com/office/drawing/2014/main" id="{91E9D2A6-191F-4ACE-8CEC-F20F4839896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5" name="Text Box 15">
          <a:extLst>
            <a:ext uri="{FF2B5EF4-FFF2-40B4-BE49-F238E27FC236}">
              <a16:creationId xmlns:a16="http://schemas.microsoft.com/office/drawing/2014/main" id="{1475C8A0-3B9F-4D40-8B3B-9AF4BC370AD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6" name="Text Box 15">
          <a:extLst>
            <a:ext uri="{FF2B5EF4-FFF2-40B4-BE49-F238E27FC236}">
              <a16:creationId xmlns:a16="http://schemas.microsoft.com/office/drawing/2014/main" id="{CBA91804-4968-4982-8726-AF8411655CF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7" name="Text Box 15">
          <a:extLst>
            <a:ext uri="{FF2B5EF4-FFF2-40B4-BE49-F238E27FC236}">
              <a16:creationId xmlns:a16="http://schemas.microsoft.com/office/drawing/2014/main" id="{0E33DE09-87D3-4815-AFF5-A995168AD66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8" name="Text Box 15">
          <a:extLst>
            <a:ext uri="{FF2B5EF4-FFF2-40B4-BE49-F238E27FC236}">
              <a16:creationId xmlns:a16="http://schemas.microsoft.com/office/drawing/2014/main" id="{9E08C3DF-7294-4C9A-AC28-933C7323EC0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9" name="Text Box 15">
          <a:extLst>
            <a:ext uri="{FF2B5EF4-FFF2-40B4-BE49-F238E27FC236}">
              <a16:creationId xmlns:a16="http://schemas.microsoft.com/office/drawing/2014/main" id="{F1F2AB81-421C-4998-960D-85A2883CF32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0" name="Text Box 15">
          <a:extLst>
            <a:ext uri="{FF2B5EF4-FFF2-40B4-BE49-F238E27FC236}">
              <a16:creationId xmlns:a16="http://schemas.microsoft.com/office/drawing/2014/main" id="{1EEB5BC0-EC24-4F64-9067-1014B26D5B3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1" name="Text Box 15">
          <a:extLst>
            <a:ext uri="{FF2B5EF4-FFF2-40B4-BE49-F238E27FC236}">
              <a16:creationId xmlns:a16="http://schemas.microsoft.com/office/drawing/2014/main" id="{BF8142D8-CF69-4029-B3AE-CACD4C7D3C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2" name="Text Box 15">
          <a:extLst>
            <a:ext uri="{FF2B5EF4-FFF2-40B4-BE49-F238E27FC236}">
              <a16:creationId xmlns:a16="http://schemas.microsoft.com/office/drawing/2014/main" id="{CC347AD3-359F-40D2-B847-E9DBB7E0BB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3" name="Text Box 15">
          <a:extLst>
            <a:ext uri="{FF2B5EF4-FFF2-40B4-BE49-F238E27FC236}">
              <a16:creationId xmlns:a16="http://schemas.microsoft.com/office/drawing/2014/main" id="{F0A31125-A520-4829-A82F-23BAE3EA2C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4" name="Text Box 15">
          <a:extLst>
            <a:ext uri="{FF2B5EF4-FFF2-40B4-BE49-F238E27FC236}">
              <a16:creationId xmlns:a16="http://schemas.microsoft.com/office/drawing/2014/main" id="{B048F785-94BB-49C0-9495-B14EEB57F6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5" name="Text Box 15">
          <a:extLst>
            <a:ext uri="{FF2B5EF4-FFF2-40B4-BE49-F238E27FC236}">
              <a16:creationId xmlns:a16="http://schemas.microsoft.com/office/drawing/2014/main" id="{8DF9FEBE-0792-4078-B3F5-DF0010A46EE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6" name="Text Box 15">
          <a:extLst>
            <a:ext uri="{FF2B5EF4-FFF2-40B4-BE49-F238E27FC236}">
              <a16:creationId xmlns:a16="http://schemas.microsoft.com/office/drawing/2014/main" id="{6F46A3DC-A5F4-45CF-8BEB-518D545113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7" name="Text Box 15">
          <a:extLst>
            <a:ext uri="{FF2B5EF4-FFF2-40B4-BE49-F238E27FC236}">
              <a16:creationId xmlns:a16="http://schemas.microsoft.com/office/drawing/2014/main" id="{ACC001EA-664A-4D9F-8924-DF227966744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8" name="Text Box 15">
          <a:extLst>
            <a:ext uri="{FF2B5EF4-FFF2-40B4-BE49-F238E27FC236}">
              <a16:creationId xmlns:a16="http://schemas.microsoft.com/office/drawing/2014/main" id="{CDF37E6D-3A88-4CCF-AB9B-9E5FF8B6FE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9" name="Text Box 15">
          <a:extLst>
            <a:ext uri="{FF2B5EF4-FFF2-40B4-BE49-F238E27FC236}">
              <a16:creationId xmlns:a16="http://schemas.microsoft.com/office/drawing/2014/main" id="{EBDF6B3A-E4DA-486C-B52E-5E5164B6FBC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0" name="Text Box 15">
          <a:extLst>
            <a:ext uri="{FF2B5EF4-FFF2-40B4-BE49-F238E27FC236}">
              <a16:creationId xmlns:a16="http://schemas.microsoft.com/office/drawing/2014/main" id="{54921AFD-6E64-4974-9D91-BF938B8FB09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1" name="Text Box 15">
          <a:extLst>
            <a:ext uri="{FF2B5EF4-FFF2-40B4-BE49-F238E27FC236}">
              <a16:creationId xmlns:a16="http://schemas.microsoft.com/office/drawing/2014/main" id="{DE9A8FBE-B884-42AE-9B64-A4DCC55498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2" name="Text Box 15">
          <a:extLst>
            <a:ext uri="{FF2B5EF4-FFF2-40B4-BE49-F238E27FC236}">
              <a16:creationId xmlns:a16="http://schemas.microsoft.com/office/drawing/2014/main" id="{2214BD36-5170-40C1-BF87-1782E98939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3" name="Text Box 15">
          <a:extLst>
            <a:ext uri="{FF2B5EF4-FFF2-40B4-BE49-F238E27FC236}">
              <a16:creationId xmlns:a16="http://schemas.microsoft.com/office/drawing/2014/main" id="{A2A3AD60-1D81-412E-8B08-F9B313493E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4" name="Text Box 15">
          <a:extLst>
            <a:ext uri="{FF2B5EF4-FFF2-40B4-BE49-F238E27FC236}">
              <a16:creationId xmlns:a16="http://schemas.microsoft.com/office/drawing/2014/main" id="{7178BD56-9A8F-4655-83E1-638C7A071CB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5" name="Text Box 15">
          <a:extLst>
            <a:ext uri="{FF2B5EF4-FFF2-40B4-BE49-F238E27FC236}">
              <a16:creationId xmlns:a16="http://schemas.microsoft.com/office/drawing/2014/main" id="{D2B92741-C8A8-448F-BF66-AF3992FEDD2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6" name="Text Box 15">
          <a:extLst>
            <a:ext uri="{FF2B5EF4-FFF2-40B4-BE49-F238E27FC236}">
              <a16:creationId xmlns:a16="http://schemas.microsoft.com/office/drawing/2014/main" id="{4B46A866-816D-4A59-A471-4D37DC8B3A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7" name="Text Box 15">
          <a:extLst>
            <a:ext uri="{FF2B5EF4-FFF2-40B4-BE49-F238E27FC236}">
              <a16:creationId xmlns:a16="http://schemas.microsoft.com/office/drawing/2014/main" id="{16EFC90B-58B2-4D79-B0AB-A6F70C82E34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8" name="Text Box 15">
          <a:extLst>
            <a:ext uri="{FF2B5EF4-FFF2-40B4-BE49-F238E27FC236}">
              <a16:creationId xmlns:a16="http://schemas.microsoft.com/office/drawing/2014/main" id="{B23EA147-E7FD-48B5-8B57-F8AB5E1B17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9" name="Text Box 15">
          <a:extLst>
            <a:ext uri="{FF2B5EF4-FFF2-40B4-BE49-F238E27FC236}">
              <a16:creationId xmlns:a16="http://schemas.microsoft.com/office/drawing/2014/main" id="{645C6D99-E1F5-4BEE-A3A6-AF745E8019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0" name="Text Box 15">
          <a:extLst>
            <a:ext uri="{FF2B5EF4-FFF2-40B4-BE49-F238E27FC236}">
              <a16:creationId xmlns:a16="http://schemas.microsoft.com/office/drawing/2014/main" id="{0799DFE0-76DB-4F65-AAC4-15E01E17A60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1" name="Text Box 15">
          <a:extLst>
            <a:ext uri="{FF2B5EF4-FFF2-40B4-BE49-F238E27FC236}">
              <a16:creationId xmlns:a16="http://schemas.microsoft.com/office/drawing/2014/main" id="{58F1E652-7297-403E-BEB0-E35874EA4FA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2" name="Text Box 15">
          <a:extLst>
            <a:ext uri="{FF2B5EF4-FFF2-40B4-BE49-F238E27FC236}">
              <a16:creationId xmlns:a16="http://schemas.microsoft.com/office/drawing/2014/main" id="{FD032BF4-0444-43C9-992C-928EDBE4A8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3" name="Text Box 15">
          <a:extLst>
            <a:ext uri="{FF2B5EF4-FFF2-40B4-BE49-F238E27FC236}">
              <a16:creationId xmlns:a16="http://schemas.microsoft.com/office/drawing/2014/main" id="{BF8FF216-8AA3-4DA5-8120-904058FF7B2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4" name="Text Box 15">
          <a:extLst>
            <a:ext uri="{FF2B5EF4-FFF2-40B4-BE49-F238E27FC236}">
              <a16:creationId xmlns:a16="http://schemas.microsoft.com/office/drawing/2014/main" id="{ECCA2BB7-70AF-4CF4-9276-D0531E6685C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5" name="Text Box 15">
          <a:extLst>
            <a:ext uri="{FF2B5EF4-FFF2-40B4-BE49-F238E27FC236}">
              <a16:creationId xmlns:a16="http://schemas.microsoft.com/office/drawing/2014/main" id="{5585B11B-E37C-44FB-92ED-E8DFF83D48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6" name="Text Box 15">
          <a:extLst>
            <a:ext uri="{FF2B5EF4-FFF2-40B4-BE49-F238E27FC236}">
              <a16:creationId xmlns:a16="http://schemas.microsoft.com/office/drawing/2014/main" id="{B9FF6B86-79AF-47ED-BF6A-54C5DC17E7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7" name="Text Box 15">
          <a:extLst>
            <a:ext uri="{FF2B5EF4-FFF2-40B4-BE49-F238E27FC236}">
              <a16:creationId xmlns:a16="http://schemas.microsoft.com/office/drawing/2014/main" id="{D9177D5C-9359-4C86-BB71-4BA628BC63D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8" name="Text Box 15">
          <a:extLst>
            <a:ext uri="{FF2B5EF4-FFF2-40B4-BE49-F238E27FC236}">
              <a16:creationId xmlns:a16="http://schemas.microsoft.com/office/drawing/2014/main" id="{E12306E7-3B00-44EF-90E2-80A9913F72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9" name="Text Box 15">
          <a:extLst>
            <a:ext uri="{FF2B5EF4-FFF2-40B4-BE49-F238E27FC236}">
              <a16:creationId xmlns:a16="http://schemas.microsoft.com/office/drawing/2014/main" id="{5822CBA8-FB3C-469D-9FF5-A4D2D717426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0" name="Text Box 15">
          <a:extLst>
            <a:ext uri="{FF2B5EF4-FFF2-40B4-BE49-F238E27FC236}">
              <a16:creationId xmlns:a16="http://schemas.microsoft.com/office/drawing/2014/main" id="{2E5BACEF-49A2-4921-9DAC-EEAD3BCF35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1" name="Text Box 15">
          <a:extLst>
            <a:ext uri="{FF2B5EF4-FFF2-40B4-BE49-F238E27FC236}">
              <a16:creationId xmlns:a16="http://schemas.microsoft.com/office/drawing/2014/main" id="{14E60BB1-7CD8-4BFA-A963-33B57258227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2" name="Text Box 15">
          <a:extLst>
            <a:ext uri="{FF2B5EF4-FFF2-40B4-BE49-F238E27FC236}">
              <a16:creationId xmlns:a16="http://schemas.microsoft.com/office/drawing/2014/main" id="{19E34E6C-96EF-43D8-958F-BDCC4F8CFF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3" name="Text Box 15">
          <a:extLst>
            <a:ext uri="{FF2B5EF4-FFF2-40B4-BE49-F238E27FC236}">
              <a16:creationId xmlns:a16="http://schemas.microsoft.com/office/drawing/2014/main" id="{D5CF68C7-82DF-4502-82D3-3F06BA2066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4" name="Text Box 15">
          <a:extLst>
            <a:ext uri="{FF2B5EF4-FFF2-40B4-BE49-F238E27FC236}">
              <a16:creationId xmlns:a16="http://schemas.microsoft.com/office/drawing/2014/main" id="{15539B4D-0CC4-4681-97B7-BA8A3A0370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5" name="Text Box 15">
          <a:extLst>
            <a:ext uri="{FF2B5EF4-FFF2-40B4-BE49-F238E27FC236}">
              <a16:creationId xmlns:a16="http://schemas.microsoft.com/office/drawing/2014/main" id="{978595C7-26C4-4B99-9D23-F07138556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6" name="Text Box 15">
          <a:extLst>
            <a:ext uri="{FF2B5EF4-FFF2-40B4-BE49-F238E27FC236}">
              <a16:creationId xmlns:a16="http://schemas.microsoft.com/office/drawing/2014/main" id="{1CC5EBA5-E798-4321-9AC8-7FBEBD88AF4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7" name="Text Box 15">
          <a:extLst>
            <a:ext uri="{FF2B5EF4-FFF2-40B4-BE49-F238E27FC236}">
              <a16:creationId xmlns:a16="http://schemas.microsoft.com/office/drawing/2014/main" id="{62269880-C75C-4E05-8C43-427BD7E35D7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8" name="Text Box 15">
          <a:extLst>
            <a:ext uri="{FF2B5EF4-FFF2-40B4-BE49-F238E27FC236}">
              <a16:creationId xmlns:a16="http://schemas.microsoft.com/office/drawing/2014/main" id="{BF04E7E8-3201-4C0B-A192-358F45FA01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9" name="Text Box 15">
          <a:extLst>
            <a:ext uri="{FF2B5EF4-FFF2-40B4-BE49-F238E27FC236}">
              <a16:creationId xmlns:a16="http://schemas.microsoft.com/office/drawing/2014/main" id="{7131E7F9-FE33-4069-A934-C661582ECD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0" name="Text Box 15">
          <a:extLst>
            <a:ext uri="{FF2B5EF4-FFF2-40B4-BE49-F238E27FC236}">
              <a16:creationId xmlns:a16="http://schemas.microsoft.com/office/drawing/2014/main" id="{D150579F-F400-460D-ACD8-B0C602024C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1" name="Text Box 15">
          <a:extLst>
            <a:ext uri="{FF2B5EF4-FFF2-40B4-BE49-F238E27FC236}">
              <a16:creationId xmlns:a16="http://schemas.microsoft.com/office/drawing/2014/main" id="{A9ADEF7B-2E47-4BCF-8B4C-D638FA15C23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2" name="Text Box 15">
          <a:extLst>
            <a:ext uri="{FF2B5EF4-FFF2-40B4-BE49-F238E27FC236}">
              <a16:creationId xmlns:a16="http://schemas.microsoft.com/office/drawing/2014/main" id="{A5FD03B3-EBFA-412E-A2E9-D353449332C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3" name="Text Box 15">
          <a:extLst>
            <a:ext uri="{FF2B5EF4-FFF2-40B4-BE49-F238E27FC236}">
              <a16:creationId xmlns:a16="http://schemas.microsoft.com/office/drawing/2014/main" id="{17C7A022-25EC-47F2-AA70-957710E232E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5" name="Text Box 15">
          <a:extLst>
            <a:ext uri="{FF2B5EF4-FFF2-40B4-BE49-F238E27FC236}">
              <a16:creationId xmlns:a16="http://schemas.microsoft.com/office/drawing/2014/main" id="{C4ECBE14-3252-4FE0-91AD-DC7D36852229}"/>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6" name="Text Box 15">
          <a:extLst>
            <a:ext uri="{FF2B5EF4-FFF2-40B4-BE49-F238E27FC236}">
              <a16:creationId xmlns:a16="http://schemas.microsoft.com/office/drawing/2014/main" id="{30FAA4B3-B0BB-41A0-9971-4D91EDA44B3E}"/>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7" name="Text Box 15">
          <a:extLst>
            <a:ext uri="{FF2B5EF4-FFF2-40B4-BE49-F238E27FC236}">
              <a16:creationId xmlns:a16="http://schemas.microsoft.com/office/drawing/2014/main" id="{DD9EDE6F-25CC-40CC-9849-1816B37A3F6D}"/>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8" name="Text Box 15">
          <a:extLst>
            <a:ext uri="{FF2B5EF4-FFF2-40B4-BE49-F238E27FC236}">
              <a16:creationId xmlns:a16="http://schemas.microsoft.com/office/drawing/2014/main" id="{4A86288D-7745-45D1-99B0-B347994F82CB}"/>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9" name="Text Box 15">
          <a:extLst>
            <a:ext uri="{FF2B5EF4-FFF2-40B4-BE49-F238E27FC236}">
              <a16:creationId xmlns:a16="http://schemas.microsoft.com/office/drawing/2014/main" id="{1D36214F-E25A-4DB0-9B35-7CD4081E5FED}"/>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0" name="Text Box 15">
          <a:extLst>
            <a:ext uri="{FF2B5EF4-FFF2-40B4-BE49-F238E27FC236}">
              <a16:creationId xmlns:a16="http://schemas.microsoft.com/office/drawing/2014/main" id="{8BA7B960-170D-4799-8F8B-AA5CF3831028}"/>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1" name="Text Box 15">
          <a:extLst>
            <a:ext uri="{FF2B5EF4-FFF2-40B4-BE49-F238E27FC236}">
              <a16:creationId xmlns:a16="http://schemas.microsoft.com/office/drawing/2014/main" id="{D2473497-3D6E-462D-9FF8-7045A9C2469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2" name="Text Box 15">
          <a:extLst>
            <a:ext uri="{FF2B5EF4-FFF2-40B4-BE49-F238E27FC236}">
              <a16:creationId xmlns:a16="http://schemas.microsoft.com/office/drawing/2014/main" id="{EF40D65A-B4E6-4C75-A5B1-B477DD55C1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3" name="Text Box 15">
          <a:extLst>
            <a:ext uri="{FF2B5EF4-FFF2-40B4-BE49-F238E27FC236}">
              <a16:creationId xmlns:a16="http://schemas.microsoft.com/office/drawing/2014/main" id="{32CC90D1-1C06-4063-AFC1-34734D88507F}"/>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4" name="Text Box 15">
          <a:extLst>
            <a:ext uri="{FF2B5EF4-FFF2-40B4-BE49-F238E27FC236}">
              <a16:creationId xmlns:a16="http://schemas.microsoft.com/office/drawing/2014/main" id="{95FC5DD0-5B92-40CC-93C9-2CD1B599EE87}"/>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5" name="Text Box 15">
          <a:extLst>
            <a:ext uri="{FF2B5EF4-FFF2-40B4-BE49-F238E27FC236}">
              <a16:creationId xmlns:a16="http://schemas.microsoft.com/office/drawing/2014/main" id="{E9EAB800-9248-4783-989F-6B9F4B6FF7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6" name="Text Box 15">
          <a:extLst>
            <a:ext uri="{FF2B5EF4-FFF2-40B4-BE49-F238E27FC236}">
              <a16:creationId xmlns:a16="http://schemas.microsoft.com/office/drawing/2014/main" id="{D4238DE7-35E5-4807-97C5-13995576DC9E}"/>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7" name="Text Box 15">
          <a:extLst>
            <a:ext uri="{FF2B5EF4-FFF2-40B4-BE49-F238E27FC236}">
              <a16:creationId xmlns:a16="http://schemas.microsoft.com/office/drawing/2014/main" id="{31785EB6-E867-438B-9ED9-72A41022ECC5}"/>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8" name="Text Box 15">
          <a:extLst>
            <a:ext uri="{FF2B5EF4-FFF2-40B4-BE49-F238E27FC236}">
              <a16:creationId xmlns:a16="http://schemas.microsoft.com/office/drawing/2014/main" id="{F520EFF3-6732-4F06-B383-2387CF49235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1179" name="Text Box 16">
          <a:extLst>
            <a:ext uri="{FF2B5EF4-FFF2-40B4-BE49-F238E27FC236}">
              <a16:creationId xmlns:a16="http://schemas.microsoft.com/office/drawing/2014/main" id="{EF0DFD27-4584-4B48-ABB5-34E5BD5CF377}"/>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4" name="Text Box 16">
          <a:extLst>
            <a:ext uri="{FF2B5EF4-FFF2-40B4-BE49-F238E27FC236}">
              <a16:creationId xmlns:a16="http://schemas.microsoft.com/office/drawing/2014/main" id="{9FA899A6-F63B-41AE-9416-7C6E4AFAC352}"/>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5" name="Text Box 17">
          <a:extLst>
            <a:ext uri="{FF2B5EF4-FFF2-40B4-BE49-F238E27FC236}">
              <a16:creationId xmlns:a16="http://schemas.microsoft.com/office/drawing/2014/main" id="{8CC6A846-1350-4112-A777-0F72321BF29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6" name="Text Box 18">
          <a:extLst>
            <a:ext uri="{FF2B5EF4-FFF2-40B4-BE49-F238E27FC236}">
              <a16:creationId xmlns:a16="http://schemas.microsoft.com/office/drawing/2014/main" id="{3EB8EFF2-39AF-40F9-BB94-8152C605CC4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7" name="Text Box 19">
          <a:extLst>
            <a:ext uri="{FF2B5EF4-FFF2-40B4-BE49-F238E27FC236}">
              <a16:creationId xmlns:a16="http://schemas.microsoft.com/office/drawing/2014/main" id="{8958E14D-51EA-4C0E-BA9E-84B47A54156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8" name="Text Box 15">
          <a:extLst>
            <a:ext uri="{FF2B5EF4-FFF2-40B4-BE49-F238E27FC236}">
              <a16:creationId xmlns:a16="http://schemas.microsoft.com/office/drawing/2014/main" id="{B5097039-8BBF-4775-B84B-3B006A72461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9" name="Text Box 15">
          <a:extLst>
            <a:ext uri="{FF2B5EF4-FFF2-40B4-BE49-F238E27FC236}">
              <a16:creationId xmlns:a16="http://schemas.microsoft.com/office/drawing/2014/main" id="{7D2D6551-8F95-43A4-998B-760264B83A46}"/>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1" name="Text Box 16">
          <a:extLst>
            <a:ext uri="{FF2B5EF4-FFF2-40B4-BE49-F238E27FC236}">
              <a16:creationId xmlns:a16="http://schemas.microsoft.com/office/drawing/2014/main" id="{F5E015B6-2685-4659-BBC7-CD11DADD7CB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2" name="Text Box 17">
          <a:extLst>
            <a:ext uri="{FF2B5EF4-FFF2-40B4-BE49-F238E27FC236}">
              <a16:creationId xmlns:a16="http://schemas.microsoft.com/office/drawing/2014/main" id="{BA07460D-6677-4500-81AE-49833B66D96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3" name="Text Box 18">
          <a:extLst>
            <a:ext uri="{FF2B5EF4-FFF2-40B4-BE49-F238E27FC236}">
              <a16:creationId xmlns:a16="http://schemas.microsoft.com/office/drawing/2014/main" id="{8701CAA4-9777-459F-A885-808F70E83C2D}"/>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4" name="Text Box 19">
          <a:extLst>
            <a:ext uri="{FF2B5EF4-FFF2-40B4-BE49-F238E27FC236}">
              <a16:creationId xmlns:a16="http://schemas.microsoft.com/office/drawing/2014/main" id="{B5F8E599-4DD0-447C-888F-29E8A2A813C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35713"/>
    <xdr:sp macro="" textlink="">
      <xdr:nvSpPr>
        <xdr:cNvPr id="1195" name="Text Box 15">
          <a:extLst>
            <a:ext uri="{FF2B5EF4-FFF2-40B4-BE49-F238E27FC236}">
              <a16:creationId xmlns:a16="http://schemas.microsoft.com/office/drawing/2014/main" id="{F210B150-3403-40FD-92D9-0F6559C580E3}"/>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6" name="Text Box 16">
          <a:extLst>
            <a:ext uri="{FF2B5EF4-FFF2-40B4-BE49-F238E27FC236}">
              <a16:creationId xmlns:a16="http://schemas.microsoft.com/office/drawing/2014/main" id="{810632F6-DE25-4FB3-9B92-0B873C71C50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7" name="Text Box 17">
          <a:extLst>
            <a:ext uri="{FF2B5EF4-FFF2-40B4-BE49-F238E27FC236}">
              <a16:creationId xmlns:a16="http://schemas.microsoft.com/office/drawing/2014/main" id="{2B51B03E-5B1C-40CB-BDF9-2B73EB40AA11}"/>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8" name="Text Box 18">
          <a:extLst>
            <a:ext uri="{FF2B5EF4-FFF2-40B4-BE49-F238E27FC236}">
              <a16:creationId xmlns:a16="http://schemas.microsoft.com/office/drawing/2014/main" id="{F51F4477-0644-4457-83BA-8B54F1A06483}"/>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9" name="Text Box 19">
          <a:extLst>
            <a:ext uri="{FF2B5EF4-FFF2-40B4-BE49-F238E27FC236}">
              <a16:creationId xmlns:a16="http://schemas.microsoft.com/office/drawing/2014/main" id="{576CE2D9-A4BB-429F-918D-FA013111D6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1200" name="Text Box 15">
          <a:extLst>
            <a:ext uri="{FF2B5EF4-FFF2-40B4-BE49-F238E27FC236}">
              <a16:creationId xmlns:a16="http://schemas.microsoft.com/office/drawing/2014/main" id="{DC07CB1F-8C75-4E67-840E-C03B87F635F7}"/>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1" name="Text Box 16">
          <a:extLst>
            <a:ext uri="{FF2B5EF4-FFF2-40B4-BE49-F238E27FC236}">
              <a16:creationId xmlns:a16="http://schemas.microsoft.com/office/drawing/2014/main" id="{49AD467E-FFDB-46C6-AAEA-C69629B62624}"/>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2" name="Text Box 17">
          <a:extLst>
            <a:ext uri="{FF2B5EF4-FFF2-40B4-BE49-F238E27FC236}">
              <a16:creationId xmlns:a16="http://schemas.microsoft.com/office/drawing/2014/main" id="{5580BFD5-EF7B-4D57-8C09-E96545D3BB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3" name="Text Box 18">
          <a:extLst>
            <a:ext uri="{FF2B5EF4-FFF2-40B4-BE49-F238E27FC236}">
              <a16:creationId xmlns:a16="http://schemas.microsoft.com/office/drawing/2014/main" id="{FF57D588-3408-441A-939E-CFAD6B57EC4E}"/>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4" name="Text Box 19">
          <a:extLst>
            <a:ext uri="{FF2B5EF4-FFF2-40B4-BE49-F238E27FC236}">
              <a16:creationId xmlns:a16="http://schemas.microsoft.com/office/drawing/2014/main" id="{CDDDD99A-D610-4238-98E0-2481A56859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5" name="Text Box 16">
          <a:extLst>
            <a:ext uri="{FF2B5EF4-FFF2-40B4-BE49-F238E27FC236}">
              <a16:creationId xmlns:a16="http://schemas.microsoft.com/office/drawing/2014/main" id="{DA404171-279E-41AA-8B69-45953FD50D9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6" name="Text Box 17">
          <a:extLst>
            <a:ext uri="{FF2B5EF4-FFF2-40B4-BE49-F238E27FC236}">
              <a16:creationId xmlns:a16="http://schemas.microsoft.com/office/drawing/2014/main" id="{BD8EA4B0-19B9-4067-9769-CA842CAD458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7" name="Text Box 18">
          <a:extLst>
            <a:ext uri="{FF2B5EF4-FFF2-40B4-BE49-F238E27FC236}">
              <a16:creationId xmlns:a16="http://schemas.microsoft.com/office/drawing/2014/main" id="{3880985D-91B4-4869-9BEF-AACF0370E5C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8" name="Text Box 19">
          <a:extLst>
            <a:ext uri="{FF2B5EF4-FFF2-40B4-BE49-F238E27FC236}">
              <a16:creationId xmlns:a16="http://schemas.microsoft.com/office/drawing/2014/main" id="{B8E10A15-9196-43D7-BC4D-94D413D0D32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09" name="Text Box 15">
          <a:extLst>
            <a:ext uri="{FF2B5EF4-FFF2-40B4-BE49-F238E27FC236}">
              <a16:creationId xmlns:a16="http://schemas.microsoft.com/office/drawing/2014/main" id="{126AD24F-DFE8-483E-B704-911259753522}"/>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0" name="Text Box 16">
          <a:extLst>
            <a:ext uri="{FF2B5EF4-FFF2-40B4-BE49-F238E27FC236}">
              <a16:creationId xmlns:a16="http://schemas.microsoft.com/office/drawing/2014/main" id="{E6B18F7C-932C-42D3-A980-FF323729BAB5}"/>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1" name="Text Box 17">
          <a:extLst>
            <a:ext uri="{FF2B5EF4-FFF2-40B4-BE49-F238E27FC236}">
              <a16:creationId xmlns:a16="http://schemas.microsoft.com/office/drawing/2014/main" id="{E7318D3A-A30F-4C55-861F-265F474DBB8F}"/>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2" name="Text Box 18">
          <a:extLst>
            <a:ext uri="{FF2B5EF4-FFF2-40B4-BE49-F238E27FC236}">
              <a16:creationId xmlns:a16="http://schemas.microsoft.com/office/drawing/2014/main" id="{4B6F9A9E-156D-4410-8AAE-8C36176D98AA}"/>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3" name="Text Box 19">
          <a:extLst>
            <a:ext uri="{FF2B5EF4-FFF2-40B4-BE49-F238E27FC236}">
              <a16:creationId xmlns:a16="http://schemas.microsoft.com/office/drawing/2014/main" id="{FA0C7531-F050-4481-B9E8-3B2F2A38A14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4" name="Text Box 15">
          <a:extLst>
            <a:ext uri="{FF2B5EF4-FFF2-40B4-BE49-F238E27FC236}">
              <a16:creationId xmlns:a16="http://schemas.microsoft.com/office/drawing/2014/main" id="{3A05A8EE-0767-45A6-92AF-B759BC49C254}"/>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5" name="Text Box 16">
          <a:extLst>
            <a:ext uri="{FF2B5EF4-FFF2-40B4-BE49-F238E27FC236}">
              <a16:creationId xmlns:a16="http://schemas.microsoft.com/office/drawing/2014/main" id="{0E7369C3-AC1F-4E7C-BCEF-56C1343F2301}"/>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6" name="Text Box 17">
          <a:extLst>
            <a:ext uri="{FF2B5EF4-FFF2-40B4-BE49-F238E27FC236}">
              <a16:creationId xmlns:a16="http://schemas.microsoft.com/office/drawing/2014/main" id="{2C231655-1730-4C9C-A555-667B4C718DAF}"/>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7" name="Text Box 18">
          <a:extLst>
            <a:ext uri="{FF2B5EF4-FFF2-40B4-BE49-F238E27FC236}">
              <a16:creationId xmlns:a16="http://schemas.microsoft.com/office/drawing/2014/main" id="{70039FA0-365C-4B03-AE1E-AE26222BF016}"/>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8" name="Text Box 19">
          <a:extLst>
            <a:ext uri="{FF2B5EF4-FFF2-40B4-BE49-F238E27FC236}">
              <a16:creationId xmlns:a16="http://schemas.microsoft.com/office/drawing/2014/main" id="{278B0159-6FA7-4A6D-A52E-28B42899FFA5}"/>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19" name="Text Box 16">
          <a:extLst>
            <a:ext uri="{FF2B5EF4-FFF2-40B4-BE49-F238E27FC236}">
              <a16:creationId xmlns:a16="http://schemas.microsoft.com/office/drawing/2014/main" id="{F3082E46-C681-48C8-8FE9-82D599BE1035}"/>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0" name="Text Box 17">
          <a:extLst>
            <a:ext uri="{FF2B5EF4-FFF2-40B4-BE49-F238E27FC236}">
              <a16:creationId xmlns:a16="http://schemas.microsoft.com/office/drawing/2014/main" id="{F317EAF5-EC7B-4FA7-9B9A-F85ABBE8AC08}"/>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1" name="Text Box 18">
          <a:extLst>
            <a:ext uri="{FF2B5EF4-FFF2-40B4-BE49-F238E27FC236}">
              <a16:creationId xmlns:a16="http://schemas.microsoft.com/office/drawing/2014/main" id="{B4C2A483-1CDE-49F1-87A4-9B62BC5EE7FC}"/>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2" name="Text Box 19">
          <a:extLst>
            <a:ext uri="{FF2B5EF4-FFF2-40B4-BE49-F238E27FC236}">
              <a16:creationId xmlns:a16="http://schemas.microsoft.com/office/drawing/2014/main" id="{AA42C23B-5D2A-4EB5-A8ED-BC0FD08BFDFB}"/>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442269"/>
    <xdr:sp macro="" textlink="">
      <xdr:nvSpPr>
        <xdr:cNvPr id="1223" name="Text Box 15">
          <a:extLst>
            <a:ext uri="{FF2B5EF4-FFF2-40B4-BE49-F238E27FC236}">
              <a16:creationId xmlns:a16="http://schemas.microsoft.com/office/drawing/2014/main" id="{EA3325E1-174B-4507-8A4E-3DF09BEF1E3F}"/>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4" name="Text Box 16">
          <a:extLst>
            <a:ext uri="{FF2B5EF4-FFF2-40B4-BE49-F238E27FC236}">
              <a16:creationId xmlns:a16="http://schemas.microsoft.com/office/drawing/2014/main" id="{65023353-0F6B-4625-857D-C07B93242D9F}"/>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5" name="Text Box 17">
          <a:extLst>
            <a:ext uri="{FF2B5EF4-FFF2-40B4-BE49-F238E27FC236}">
              <a16:creationId xmlns:a16="http://schemas.microsoft.com/office/drawing/2014/main" id="{F6CD3BF1-8EA9-4962-AD01-8CD9C6FD136A}"/>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6" name="Text Box 18">
          <a:extLst>
            <a:ext uri="{FF2B5EF4-FFF2-40B4-BE49-F238E27FC236}">
              <a16:creationId xmlns:a16="http://schemas.microsoft.com/office/drawing/2014/main" id="{C539417E-7403-41B9-9DB5-3CD458A74716}"/>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7" name="Text Box 19">
          <a:extLst>
            <a:ext uri="{FF2B5EF4-FFF2-40B4-BE49-F238E27FC236}">
              <a16:creationId xmlns:a16="http://schemas.microsoft.com/office/drawing/2014/main" id="{A2BE5131-E606-41A8-AAE6-C2B4BFA5676B}"/>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228" name="Text Box 15">
          <a:extLst>
            <a:ext uri="{FF2B5EF4-FFF2-40B4-BE49-F238E27FC236}">
              <a16:creationId xmlns:a16="http://schemas.microsoft.com/office/drawing/2014/main" id="{A9791EE7-D35C-4193-8CE9-73FDD55080A1}"/>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9" name="Text Box 16">
          <a:extLst>
            <a:ext uri="{FF2B5EF4-FFF2-40B4-BE49-F238E27FC236}">
              <a16:creationId xmlns:a16="http://schemas.microsoft.com/office/drawing/2014/main" id="{42A64549-D733-4CF2-953A-574085B2C501}"/>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0" name="Text Box 17">
          <a:extLst>
            <a:ext uri="{FF2B5EF4-FFF2-40B4-BE49-F238E27FC236}">
              <a16:creationId xmlns:a16="http://schemas.microsoft.com/office/drawing/2014/main" id="{6E7586D1-8E3D-40C5-800D-A1B547010B78}"/>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1" name="Text Box 18">
          <a:extLst>
            <a:ext uri="{FF2B5EF4-FFF2-40B4-BE49-F238E27FC236}">
              <a16:creationId xmlns:a16="http://schemas.microsoft.com/office/drawing/2014/main" id="{6FCA5B08-65FC-45C6-9A25-3635C5C81F6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2" name="Text Box 19">
          <a:extLst>
            <a:ext uri="{FF2B5EF4-FFF2-40B4-BE49-F238E27FC236}">
              <a16:creationId xmlns:a16="http://schemas.microsoft.com/office/drawing/2014/main" id="{B8763420-5963-4F45-8FC3-51EC764A1FC5}"/>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3" name="Text Box 16">
          <a:extLst>
            <a:ext uri="{FF2B5EF4-FFF2-40B4-BE49-F238E27FC236}">
              <a16:creationId xmlns:a16="http://schemas.microsoft.com/office/drawing/2014/main" id="{6FA41DCB-6030-478C-87FC-6EDF562B20FA}"/>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4" name="Text Box 17">
          <a:extLst>
            <a:ext uri="{FF2B5EF4-FFF2-40B4-BE49-F238E27FC236}">
              <a16:creationId xmlns:a16="http://schemas.microsoft.com/office/drawing/2014/main" id="{1172754F-B34C-4D0A-8CDB-0296231C9B42}"/>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5" name="Text Box 18">
          <a:extLst>
            <a:ext uri="{FF2B5EF4-FFF2-40B4-BE49-F238E27FC236}">
              <a16:creationId xmlns:a16="http://schemas.microsoft.com/office/drawing/2014/main" id="{C4DCA4A0-D0A9-4FAC-B49E-494B57C4E6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6" name="Text Box 19">
          <a:extLst>
            <a:ext uri="{FF2B5EF4-FFF2-40B4-BE49-F238E27FC236}">
              <a16:creationId xmlns:a16="http://schemas.microsoft.com/office/drawing/2014/main" id="{56FE16EF-C137-4677-838A-42723799D2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237" name="Text Box 15">
          <a:extLst>
            <a:ext uri="{FF2B5EF4-FFF2-40B4-BE49-F238E27FC236}">
              <a16:creationId xmlns:a16="http://schemas.microsoft.com/office/drawing/2014/main" id="{734BFBC8-F5FD-4767-9D38-930E00685F0B}"/>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8" name="Text Box 15">
          <a:extLst>
            <a:ext uri="{FF2B5EF4-FFF2-40B4-BE49-F238E27FC236}">
              <a16:creationId xmlns:a16="http://schemas.microsoft.com/office/drawing/2014/main" id="{BFB75829-F1D2-4D2A-BD4A-16DD224B5F8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9" name="Text Box 16">
          <a:extLst>
            <a:ext uri="{FF2B5EF4-FFF2-40B4-BE49-F238E27FC236}">
              <a16:creationId xmlns:a16="http://schemas.microsoft.com/office/drawing/2014/main" id="{5AD8D121-4FE8-42DE-A5A0-485B124C0BCF}"/>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0" name="Text Box 17">
          <a:extLst>
            <a:ext uri="{FF2B5EF4-FFF2-40B4-BE49-F238E27FC236}">
              <a16:creationId xmlns:a16="http://schemas.microsoft.com/office/drawing/2014/main" id="{7488AA3F-B802-4DC8-A7B8-0399B627AF1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1" name="Text Box 18">
          <a:extLst>
            <a:ext uri="{FF2B5EF4-FFF2-40B4-BE49-F238E27FC236}">
              <a16:creationId xmlns:a16="http://schemas.microsoft.com/office/drawing/2014/main" id="{C2C53C44-C8CD-447E-9D14-50F04B49CF55}"/>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2" name="Text Box 19">
          <a:extLst>
            <a:ext uri="{FF2B5EF4-FFF2-40B4-BE49-F238E27FC236}">
              <a16:creationId xmlns:a16="http://schemas.microsoft.com/office/drawing/2014/main" id="{D3310E10-24A0-4EC3-A450-E9B6142BFE63}"/>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3" name="Text Box 15">
          <a:extLst>
            <a:ext uri="{FF2B5EF4-FFF2-40B4-BE49-F238E27FC236}">
              <a16:creationId xmlns:a16="http://schemas.microsoft.com/office/drawing/2014/main" id="{53289337-8BE4-4705-9D63-3E28304D8D22}"/>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4" name="Text Box 16">
          <a:extLst>
            <a:ext uri="{FF2B5EF4-FFF2-40B4-BE49-F238E27FC236}">
              <a16:creationId xmlns:a16="http://schemas.microsoft.com/office/drawing/2014/main" id="{DCC797B9-C816-4A06-A899-4D68FD70A21E}"/>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5" name="Text Box 17">
          <a:extLst>
            <a:ext uri="{FF2B5EF4-FFF2-40B4-BE49-F238E27FC236}">
              <a16:creationId xmlns:a16="http://schemas.microsoft.com/office/drawing/2014/main" id="{8F5005A6-6085-4DDD-B7AE-4E21AD74965B}"/>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6" name="Text Box 18">
          <a:extLst>
            <a:ext uri="{FF2B5EF4-FFF2-40B4-BE49-F238E27FC236}">
              <a16:creationId xmlns:a16="http://schemas.microsoft.com/office/drawing/2014/main" id="{15B0617D-6B67-4090-BBCF-71577C834D1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7" name="Text Box 19">
          <a:extLst>
            <a:ext uri="{FF2B5EF4-FFF2-40B4-BE49-F238E27FC236}">
              <a16:creationId xmlns:a16="http://schemas.microsoft.com/office/drawing/2014/main" id="{803A5808-2CCE-429A-BA81-B200669827D5}"/>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8" name="Text Box 15">
          <a:extLst>
            <a:ext uri="{FF2B5EF4-FFF2-40B4-BE49-F238E27FC236}">
              <a16:creationId xmlns:a16="http://schemas.microsoft.com/office/drawing/2014/main" id="{BB8830E8-3E1A-46BB-87FF-164E7820786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1249" name="Text Box 15">
          <a:extLst>
            <a:ext uri="{FF2B5EF4-FFF2-40B4-BE49-F238E27FC236}">
              <a16:creationId xmlns:a16="http://schemas.microsoft.com/office/drawing/2014/main" id="{867B859D-C5F7-4F00-B6DC-03A458031318}"/>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0" name="Text Box 16">
          <a:extLst>
            <a:ext uri="{FF2B5EF4-FFF2-40B4-BE49-F238E27FC236}">
              <a16:creationId xmlns:a16="http://schemas.microsoft.com/office/drawing/2014/main" id="{239E392F-8C5C-471C-BB5F-1DCE5484AF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1" name="Text Box 17">
          <a:extLst>
            <a:ext uri="{FF2B5EF4-FFF2-40B4-BE49-F238E27FC236}">
              <a16:creationId xmlns:a16="http://schemas.microsoft.com/office/drawing/2014/main" id="{53CDDF5E-74F6-47AF-AD07-B49121659BE9}"/>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2" name="Text Box 18">
          <a:extLst>
            <a:ext uri="{FF2B5EF4-FFF2-40B4-BE49-F238E27FC236}">
              <a16:creationId xmlns:a16="http://schemas.microsoft.com/office/drawing/2014/main" id="{A6CB809D-6D10-4042-8825-6C298E1CA914}"/>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3" name="Text Box 19">
          <a:extLst>
            <a:ext uri="{FF2B5EF4-FFF2-40B4-BE49-F238E27FC236}">
              <a16:creationId xmlns:a16="http://schemas.microsoft.com/office/drawing/2014/main" id="{230C34B9-0B46-4056-B287-F7055A435136}"/>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4" name="Text Box 15">
          <a:extLst>
            <a:ext uri="{FF2B5EF4-FFF2-40B4-BE49-F238E27FC236}">
              <a16:creationId xmlns:a16="http://schemas.microsoft.com/office/drawing/2014/main" id="{0CA768F3-7D8E-4028-8172-6BDA9555035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55" name="Text Box 15">
          <a:extLst>
            <a:ext uri="{FF2B5EF4-FFF2-40B4-BE49-F238E27FC236}">
              <a16:creationId xmlns:a16="http://schemas.microsoft.com/office/drawing/2014/main" id="{1AF1441C-90EA-41BC-80CB-41C8AFAB156E}"/>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56" name="Text Box 15">
          <a:extLst>
            <a:ext uri="{FF2B5EF4-FFF2-40B4-BE49-F238E27FC236}">
              <a16:creationId xmlns:a16="http://schemas.microsoft.com/office/drawing/2014/main" id="{7B1AA8D5-B5D2-4C9E-8AA7-D31BF83795D8}"/>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7" name="Text Box 16">
          <a:extLst>
            <a:ext uri="{FF2B5EF4-FFF2-40B4-BE49-F238E27FC236}">
              <a16:creationId xmlns:a16="http://schemas.microsoft.com/office/drawing/2014/main" id="{C6CDA11A-1F3F-43C8-BC8C-A3533DE17EB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8" name="Text Box 17">
          <a:extLst>
            <a:ext uri="{FF2B5EF4-FFF2-40B4-BE49-F238E27FC236}">
              <a16:creationId xmlns:a16="http://schemas.microsoft.com/office/drawing/2014/main" id="{3860909B-CE95-4E20-9F72-48B4E64577F9}"/>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9" name="Text Box 18">
          <a:extLst>
            <a:ext uri="{FF2B5EF4-FFF2-40B4-BE49-F238E27FC236}">
              <a16:creationId xmlns:a16="http://schemas.microsoft.com/office/drawing/2014/main" id="{D6283346-D56D-4545-BF13-1EFE9AAFE674}"/>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0" name="Text Box 19">
          <a:extLst>
            <a:ext uri="{FF2B5EF4-FFF2-40B4-BE49-F238E27FC236}">
              <a16:creationId xmlns:a16="http://schemas.microsoft.com/office/drawing/2014/main" id="{373E37DF-E4C8-46B1-9388-4E3561848F1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1" name="Text Box 15">
          <a:extLst>
            <a:ext uri="{FF2B5EF4-FFF2-40B4-BE49-F238E27FC236}">
              <a16:creationId xmlns:a16="http://schemas.microsoft.com/office/drawing/2014/main" id="{A04F853F-1ED4-4180-9919-215A8C103A07}"/>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2" name="Text Box 16">
          <a:extLst>
            <a:ext uri="{FF2B5EF4-FFF2-40B4-BE49-F238E27FC236}">
              <a16:creationId xmlns:a16="http://schemas.microsoft.com/office/drawing/2014/main" id="{AE8F85D8-4A2B-4888-8237-3E5C015BB34D}"/>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3" name="Text Box 17">
          <a:extLst>
            <a:ext uri="{FF2B5EF4-FFF2-40B4-BE49-F238E27FC236}">
              <a16:creationId xmlns:a16="http://schemas.microsoft.com/office/drawing/2014/main" id="{5E1BAE08-322C-4FD0-BF0E-60B84D75117C}"/>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4" name="Text Box 18">
          <a:extLst>
            <a:ext uri="{FF2B5EF4-FFF2-40B4-BE49-F238E27FC236}">
              <a16:creationId xmlns:a16="http://schemas.microsoft.com/office/drawing/2014/main" id="{399DEAE2-6480-4667-98BE-F9CF04B4048B}"/>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5" name="Text Box 19">
          <a:extLst>
            <a:ext uri="{FF2B5EF4-FFF2-40B4-BE49-F238E27FC236}">
              <a16:creationId xmlns:a16="http://schemas.microsoft.com/office/drawing/2014/main" id="{4471400B-B898-4881-8E80-18BE8BC23CF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6" name="Text Box 15">
          <a:extLst>
            <a:ext uri="{FF2B5EF4-FFF2-40B4-BE49-F238E27FC236}">
              <a16:creationId xmlns:a16="http://schemas.microsoft.com/office/drawing/2014/main" id="{BB8696B6-8D8F-4B87-91CF-566A3BFC5D5E}"/>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7" name="Text Box 16">
          <a:extLst>
            <a:ext uri="{FF2B5EF4-FFF2-40B4-BE49-F238E27FC236}">
              <a16:creationId xmlns:a16="http://schemas.microsoft.com/office/drawing/2014/main" id="{D68D6FB1-0245-4C5B-8D0A-55AAE2FC481B}"/>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8" name="Text Box 17">
          <a:extLst>
            <a:ext uri="{FF2B5EF4-FFF2-40B4-BE49-F238E27FC236}">
              <a16:creationId xmlns:a16="http://schemas.microsoft.com/office/drawing/2014/main" id="{B33BFEC3-FEE8-4B95-9CC2-D41DF13E9822}"/>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9" name="Text Box 18">
          <a:extLst>
            <a:ext uri="{FF2B5EF4-FFF2-40B4-BE49-F238E27FC236}">
              <a16:creationId xmlns:a16="http://schemas.microsoft.com/office/drawing/2014/main" id="{EB477292-328F-4235-AEE9-D2577508F2D9}"/>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0" name="Text Box 19">
          <a:extLst>
            <a:ext uri="{FF2B5EF4-FFF2-40B4-BE49-F238E27FC236}">
              <a16:creationId xmlns:a16="http://schemas.microsoft.com/office/drawing/2014/main" id="{E8C34C1D-5008-4C44-8D5C-24F7E6D845F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71" name="Text Box 15">
          <a:extLst>
            <a:ext uri="{FF2B5EF4-FFF2-40B4-BE49-F238E27FC236}">
              <a16:creationId xmlns:a16="http://schemas.microsoft.com/office/drawing/2014/main" id="{3E8A77EB-FF6C-47A1-A6E2-41A43294FD9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2" name="Text Box 16">
          <a:extLst>
            <a:ext uri="{FF2B5EF4-FFF2-40B4-BE49-F238E27FC236}">
              <a16:creationId xmlns:a16="http://schemas.microsoft.com/office/drawing/2014/main" id="{DBFAC26D-7CDF-4544-BD36-29552760827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3" name="Text Box 17">
          <a:extLst>
            <a:ext uri="{FF2B5EF4-FFF2-40B4-BE49-F238E27FC236}">
              <a16:creationId xmlns:a16="http://schemas.microsoft.com/office/drawing/2014/main" id="{14663F2B-0780-4227-80EE-A651DF96FB3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4" name="Text Box 18">
          <a:extLst>
            <a:ext uri="{FF2B5EF4-FFF2-40B4-BE49-F238E27FC236}">
              <a16:creationId xmlns:a16="http://schemas.microsoft.com/office/drawing/2014/main" id="{419CE2EA-5C9B-4FD3-99C1-798CED248E4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5" name="Text Box 19">
          <a:extLst>
            <a:ext uri="{FF2B5EF4-FFF2-40B4-BE49-F238E27FC236}">
              <a16:creationId xmlns:a16="http://schemas.microsoft.com/office/drawing/2014/main" id="{60715028-13D6-4E6F-BB83-B534E3C6384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76" name="Text Box 15">
          <a:extLst>
            <a:ext uri="{FF2B5EF4-FFF2-40B4-BE49-F238E27FC236}">
              <a16:creationId xmlns:a16="http://schemas.microsoft.com/office/drawing/2014/main" id="{0E2FBC3C-8C19-4B79-9C3B-96120F1E2502}"/>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7" name="Text Box 16">
          <a:extLst>
            <a:ext uri="{FF2B5EF4-FFF2-40B4-BE49-F238E27FC236}">
              <a16:creationId xmlns:a16="http://schemas.microsoft.com/office/drawing/2014/main" id="{AE83428C-7F7C-4A5B-9488-270B28778DDF}"/>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8" name="Text Box 17">
          <a:extLst>
            <a:ext uri="{FF2B5EF4-FFF2-40B4-BE49-F238E27FC236}">
              <a16:creationId xmlns:a16="http://schemas.microsoft.com/office/drawing/2014/main" id="{425F0BD3-2EBA-41A0-88D1-D6F23221C44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9" name="Text Box 18">
          <a:extLst>
            <a:ext uri="{FF2B5EF4-FFF2-40B4-BE49-F238E27FC236}">
              <a16:creationId xmlns:a16="http://schemas.microsoft.com/office/drawing/2014/main" id="{9E693517-43DE-4889-8D90-86E33BE03367}"/>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0" name="Text Box 19">
          <a:extLst>
            <a:ext uri="{FF2B5EF4-FFF2-40B4-BE49-F238E27FC236}">
              <a16:creationId xmlns:a16="http://schemas.microsoft.com/office/drawing/2014/main" id="{CA87DD49-F942-45BD-A7B0-36A4C9E954C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81" name="Text Box 15">
          <a:extLst>
            <a:ext uri="{FF2B5EF4-FFF2-40B4-BE49-F238E27FC236}">
              <a16:creationId xmlns:a16="http://schemas.microsoft.com/office/drawing/2014/main" id="{52121C95-1A93-4480-B9DE-BA4838C8B6FC}"/>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2" name="Text Box 15">
          <a:extLst>
            <a:ext uri="{FF2B5EF4-FFF2-40B4-BE49-F238E27FC236}">
              <a16:creationId xmlns:a16="http://schemas.microsoft.com/office/drawing/2014/main" id="{1AF9C98C-4717-4FF2-B201-91AC86C8B816}"/>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3" name="Text Box 16">
          <a:extLst>
            <a:ext uri="{FF2B5EF4-FFF2-40B4-BE49-F238E27FC236}">
              <a16:creationId xmlns:a16="http://schemas.microsoft.com/office/drawing/2014/main" id="{46C159A9-29AB-4C3C-BD3B-9FB183E624C3}"/>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4" name="Text Box 17">
          <a:extLst>
            <a:ext uri="{FF2B5EF4-FFF2-40B4-BE49-F238E27FC236}">
              <a16:creationId xmlns:a16="http://schemas.microsoft.com/office/drawing/2014/main" id="{5C9F328C-2916-4C0E-8494-5484F7C87FC4}"/>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5" name="Text Box 18">
          <a:extLst>
            <a:ext uri="{FF2B5EF4-FFF2-40B4-BE49-F238E27FC236}">
              <a16:creationId xmlns:a16="http://schemas.microsoft.com/office/drawing/2014/main" id="{E90194BB-7604-4104-969F-A5BC42413B7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6" name="Text Box 19">
          <a:extLst>
            <a:ext uri="{FF2B5EF4-FFF2-40B4-BE49-F238E27FC236}">
              <a16:creationId xmlns:a16="http://schemas.microsoft.com/office/drawing/2014/main" id="{74B15FF7-65C0-485E-9BAB-451AACA7002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7" name="Text Box 15">
          <a:extLst>
            <a:ext uri="{FF2B5EF4-FFF2-40B4-BE49-F238E27FC236}">
              <a16:creationId xmlns:a16="http://schemas.microsoft.com/office/drawing/2014/main" id="{7067AE43-70B1-4D8C-B287-52B25726193E}"/>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8" name="Text Box 16">
          <a:extLst>
            <a:ext uri="{FF2B5EF4-FFF2-40B4-BE49-F238E27FC236}">
              <a16:creationId xmlns:a16="http://schemas.microsoft.com/office/drawing/2014/main" id="{682F90A6-3D01-45D8-8FD9-553EE0E4E03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9" name="Text Box 17">
          <a:extLst>
            <a:ext uri="{FF2B5EF4-FFF2-40B4-BE49-F238E27FC236}">
              <a16:creationId xmlns:a16="http://schemas.microsoft.com/office/drawing/2014/main" id="{4E8B4BCB-136C-44E8-BCD2-2CD897F9965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0" name="Text Box 18">
          <a:extLst>
            <a:ext uri="{FF2B5EF4-FFF2-40B4-BE49-F238E27FC236}">
              <a16:creationId xmlns:a16="http://schemas.microsoft.com/office/drawing/2014/main" id="{80216D33-EC68-43B6-8FF0-ADE7AAD93AE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1" name="Text Box 19">
          <a:extLst>
            <a:ext uri="{FF2B5EF4-FFF2-40B4-BE49-F238E27FC236}">
              <a16:creationId xmlns:a16="http://schemas.microsoft.com/office/drawing/2014/main" id="{800A0822-36A2-4178-A9E1-1C70DD4EF7E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92" name="Text Box 15">
          <a:extLst>
            <a:ext uri="{FF2B5EF4-FFF2-40B4-BE49-F238E27FC236}">
              <a16:creationId xmlns:a16="http://schemas.microsoft.com/office/drawing/2014/main" id="{31B09218-73C7-43FE-A03E-906D4EC985AF}"/>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3" name="Text Box 16">
          <a:extLst>
            <a:ext uri="{FF2B5EF4-FFF2-40B4-BE49-F238E27FC236}">
              <a16:creationId xmlns:a16="http://schemas.microsoft.com/office/drawing/2014/main" id="{D3E90D77-1D81-44EB-A93E-5B8EF11CB2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4" name="Text Box 17">
          <a:extLst>
            <a:ext uri="{FF2B5EF4-FFF2-40B4-BE49-F238E27FC236}">
              <a16:creationId xmlns:a16="http://schemas.microsoft.com/office/drawing/2014/main" id="{FC954132-6492-4C5C-873F-23C86BC4BE46}"/>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5" name="Text Box 18">
          <a:extLst>
            <a:ext uri="{FF2B5EF4-FFF2-40B4-BE49-F238E27FC236}">
              <a16:creationId xmlns:a16="http://schemas.microsoft.com/office/drawing/2014/main" id="{F10ED0B7-F5ED-4238-8597-B6EAD853F55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6" name="Text Box 19">
          <a:extLst>
            <a:ext uri="{FF2B5EF4-FFF2-40B4-BE49-F238E27FC236}">
              <a16:creationId xmlns:a16="http://schemas.microsoft.com/office/drawing/2014/main" id="{EF7D0A67-E249-40FA-A7ED-CF3BE4AD33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7" name="Text Box 16">
          <a:extLst>
            <a:ext uri="{FF2B5EF4-FFF2-40B4-BE49-F238E27FC236}">
              <a16:creationId xmlns:a16="http://schemas.microsoft.com/office/drawing/2014/main" id="{FC82B86A-C7B7-4365-B8B2-4B73D74E48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8" name="Text Box 17">
          <a:extLst>
            <a:ext uri="{FF2B5EF4-FFF2-40B4-BE49-F238E27FC236}">
              <a16:creationId xmlns:a16="http://schemas.microsoft.com/office/drawing/2014/main" id="{B203410E-9E76-4B06-BB28-A4EB9F9FD9B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9" name="Text Box 18">
          <a:extLst>
            <a:ext uri="{FF2B5EF4-FFF2-40B4-BE49-F238E27FC236}">
              <a16:creationId xmlns:a16="http://schemas.microsoft.com/office/drawing/2014/main" id="{378BE26E-4CE3-4702-9AD6-F61C4986519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00" name="Text Box 19">
          <a:extLst>
            <a:ext uri="{FF2B5EF4-FFF2-40B4-BE49-F238E27FC236}">
              <a16:creationId xmlns:a16="http://schemas.microsoft.com/office/drawing/2014/main" id="{F9DC501E-A97C-4BBC-A22C-29C09AFC87A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1" name="Text Box 16">
          <a:extLst>
            <a:ext uri="{FF2B5EF4-FFF2-40B4-BE49-F238E27FC236}">
              <a16:creationId xmlns:a16="http://schemas.microsoft.com/office/drawing/2014/main" id="{72C21863-A209-4F3D-B57B-33594510127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2" name="Text Box 17">
          <a:extLst>
            <a:ext uri="{FF2B5EF4-FFF2-40B4-BE49-F238E27FC236}">
              <a16:creationId xmlns:a16="http://schemas.microsoft.com/office/drawing/2014/main" id="{4D6F590F-65F4-4385-B042-12E2E0BF9D1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3" name="Text Box 18">
          <a:extLst>
            <a:ext uri="{FF2B5EF4-FFF2-40B4-BE49-F238E27FC236}">
              <a16:creationId xmlns:a16="http://schemas.microsoft.com/office/drawing/2014/main" id="{EF538D49-6779-4500-B644-422A2686B5B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4" name="Text Box 19">
          <a:extLst>
            <a:ext uri="{FF2B5EF4-FFF2-40B4-BE49-F238E27FC236}">
              <a16:creationId xmlns:a16="http://schemas.microsoft.com/office/drawing/2014/main" id="{964C6B1A-CA87-431F-AB08-5D8D6C45CA7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05" name="Text Box 15">
          <a:extLst>
            <a:ext uri="{FF2B5EF4-FFF2-40B4-BE49-F238E27FC236}">
              <a16:creationId xmlns:a16="http://schemas.microsoft.com/office/drawing/2014/main" id="{5F09F72D-D465-415B-B5B4-99E2E898160A}"/>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6" name="Text Box 16">
          <a:extLst>
            <a:ext uri="{FF2B5EF4-FFF2-40B4-BE49-F238E27FC236}">
              <a16:creationId xmlns:a16="http://schemas.microsoft.com/office/drawing/2014/main" id="{DF73F67A-8427-4D6A-A42D-7F8E609624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7" name="Text Box 17">
          <a:extLst>
            <a:ext uri="{FF2B5EF4-FFF2-40B4-BE49-F238E27FC236}">
              <a16:creationId xmlns:a16="http://schemas.microsoft.com/office/drawing/2014/main" id="{9DB586B0-99FD-48DC-B85C-EB38FAED84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8" name="Text Box 18">
          <a:extLst>
            <a:ext uri="{FF2B5EF4-FFF2-40B4-BE49-F238E27FC236}">
              <a16:creationId xmlns:a16="http://schemas.microsoft.com/office/drawing/2014/main" id="{EA0C5682-90DA-4EDE-A052-7726CE11314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9" name="Text Box 19">
          <a:extLst>
            <a:ext uri="{FF2B5EF4-FFF2-40B4-BE49-F238E27FC236}">
              <a16:creationId xmlns:a16="http://schemas.microsoft.com/office/drawing/2014/main" id="{9DB77E01-6001-462B-9398-381CB713815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10" name="Text Box 15">
          <a:extLst>
            <a:ext uri="{FF2B5EF4-FFF2-40B4-BE49-F238E27FC236}">
              <a16:creationId xmlns:a16="http://schemas.microsoft.com/office/drawing/2014/main" id="{58DC461D-829F-4176-93B6-3C20543839E1}"/>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11" name="Text Box 15">
          <a:extLst>
            <a:ext uri="{FF2B5EF4-FFF2-40B4-BE49-F238E27FC236}">
              <a16:creationId xmlns:a16="http://schemas.microsoft.com/office/drawing/2014/main" id="{D69259C2-60B2-4804-A8CA-FF1737B0190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2" name="Text Box 16">
          <a:extLst>
            <a:ext uri="{FF2B5EF4-FFF2-40B4-BE49-F238E27FC236}">
              <a16:creationId xmlns:a16="http://schemas.microsoft.com/office/drawing/2014/main" id="{60FB31FF-F417-4D4D-BBC5-D3B66AA97D6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3" name="Text Box 17">
          <a:extLst>
            <a:ext uri="{FF2B5EF4-FFF2-40B4-BE49-F238E27FC236}">
              <a16:creationId xmlns:a16="http://schemas.microsoft.com/office/drawing/2014/main" id="{2D185B1C-ECCF-41ED-ABB9-8BDAEAE19BA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4" name="Text Box 18">
          <a:extLst>
            <a:ext uri="{FF2B5EF4-FFF2-40B4-BE49-F238E27FC236}">
              <a16:creationId xmlns:a16="http://schemas.microsoft.com/office/drawing/2014/main" id="{5E43DBFD-79BB-4F58-B078-A4D6A480050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5" name="Text Box 15">
          <a:extLst>
            <a:ext uri="{FF2B5EF4-FFF2-40B4-BE49-F238E27FC236}">
              <a16:creationId xmlns:a16="http://schemas.microsoft.com/office/drawing/2014/main" id="{91A627DF-80A8-495C-8B9B-CBC3E8D1C9C3}"/>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6" name="Text Box 16">
          <a:extLst>
            <a:ext uri="{FF2B5EF4-FFF2-40B4-BE49-F238E27FC236}">
              <a16:creationId xmlns:a16="http://schemas.microsoft.com/office/drawing/2014/main" id="{C59A66E6-06F7-4780-8F0D-662C96BDCDB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7" name="Text Box 17">
          <a:extLst>
            <a:ext uri="{FF2B5EF4-FFF2-40B4-BE49-F238E27FC236}">
              <a16:creationId xmlns:a16="http://schemas.microsoft.com/office/drawing/2014/main" id="{1E6EF989-796E-4245-B38F-8D59B790E80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8" name="Text Box 18">
          <a:extLst>
            <a:ext uri="{FF2B5EF4-FFF2-40B4-BE49-F238E27FC236}">
              <a16:creationId xmlns:a16="http://schemas.microsoft.com/office/drawing/2014/main" id="{697EC870-AD15-49AD-BAC5-D60319777CF1}"/>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9" name="Text Box 19">
          <a:extLst>
            <a:ext uri="{FF2B5EF4-FFF2-40B4-BE49-F238E27FC236}">
              <a16:creationId xmlns:a16="http://schemas.microsoft.com/office/drawing/2014/main" id="{8219CB7C-3EAB-4899-A0F2-2431962E590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20" name="Text Box 15">
          <a:extLst>
            <a:ext uri="{FF2B5EF4-FFF2-40B4-BE49-F238E27FC236}">
              <a16:creationId xmlns:a16="http://schemas.microsoft.com/office/drawing/2014/main" id="{D6CB8134-B0C1-47A1-96DF-9AE1DF0CA738}"/>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1" name="Text Box 16">
          <a:extLst>
            <a:ext uri="{FF2B5EF4-FFF2-40B4-BE49-F238E27FC236}">
              <a16:creationId xmlns:a16="http://schemas.microsoft.com/office/drawing/2014/main" id="{BBF78195-44CB-4D9A-A4B2-E5209D6DDF7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2" name="Text Box 17">
          <a:extLst>
            <a:ext uri="{FF2B5EF4-FFF2-40B4-BE49-F238E27FC236}">
              <a16:creationId xmlns:a16="http://schemas.microsoft.com/office/drawing/2014/main" id="{4B62F0DF-B5D6-41D6-9B8C-6A72AADEA1E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3" name="Text Box 18">
          <a:extLst>
            <a:ext uri="{FF2B5EF4-FFF2-40B4-BE49-F238E27FC236}">
              <a16:creationId xmlns:a16="http://schemas.microsoft.com/office/drawing/2014/main" id="{2B142850-D8C4-43C3-ACA3-9D4E5BA87E0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4" name="Text Box 19">
          <a:extLst>
            <a:ext uri="{FF2B5EF4-FFF2-40B4-BE49-F238E27FC236}">
              <a16:creationId xmlns:a16="http://schemas.microsoft.com/office/drawing/2014/main" id="{64E1144B-58A0-49BC-8350-9847282BF53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5" name="Text Box 16">
          <a:extLst>
            <a:ext uri="{FF2B5EF4-FFF2-40B4-BE49-F238E27FC236}">
              <a16:creationId xmlns:a16="http://schemas.microsoft.com/office/drawing/2014/main" id="{02F47330-5AB6-4D75-A838-7B6B26A3859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6" name="Text Box 17">
          <a:extLst>
            <a:ext uri="{FF2B5EF4-FFF2-40B4-BE49-F238E27FC236}">
              <a16:creationId xmlns:a16="http://schemas.microsoft.com/office/drawing/2014/main" id="{8E5AEDD3-E343-4843-8E7C-989AD8B7681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7" name="Text Box 18">
          <a:extLst>
            <a:ext uri="{FF2B5EF4-FFF2-40B4-BE49-F238E27FC236}">
              <a16:creationId xmlns:a16="http://schemas.microsoft.com/office/drawing/2014/main" id="{9AF207F9-0058-4C2E-8FF4-E672833E751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8" name="Text Box 19">
          <a:extLst>
            <a:ext uri="{FF2B5EF4-FFF2-40B4-BE49-F238E27FC236}">
              <a16:creationId xmlns:a16="http://schemas.microsoft.com/office/drawing/2014/main" id="{BB9C6DDC-AB7E-4274-85A5-4BC1F83A106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29" name="Text Box 16">
          <a:extLst>
            <a:ext uri="{FF2B5EF4-FFF2-40B4-BE49-F238E27FC236}">
              <a16:creationId xmlns:a16="http://schemas.microsoft.com/office/drawing/2014/main" id="{B2704085-76A0-49D6-B963-2B118F23484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0" name="Text Box 17">
          <a:extLst>
            <a:ext uri="{FF2B5EF4-FFF2-40B4-BE49-F238E27FC236}">
              <a16:creationId xmlns:a16="http://schemas.microsoft.com/office/drawing/2014/main" id="{FCDBE19C-B287-4D6A-8A6D-37E830C2E30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1" name="Text Box 18">
          <a:extLst>
            <a:ext uri="{FF2B5EF4-FFF2-40B4-BE49-F238E27FC236}">
              <a16:creationId xmlns:a16="http://schemas.microsoft.com/office/drawing/2014/main" id="{F8E9C4EF-32D6-4475-A070-B808CF403E1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2" name="Text Box 19">
          <a:extLst>
            <a:ext uri="{FF2B5EF4-FFF2-40B4-BE49-F238E27FC236}">
              <a16:creationId xmlns:a16="http://schemas.microsoft.com/office/drawing/2014/main" id="{C11D62BD-D515-400B-951A-A05D5716EC3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3" name="Text Box 16">
          <a:extLst>
            <a:ext uri="{FF2B5EF4-FFF2-40B4-BE49-F238E27FC236}">
              <a16:creationId xmlns:a16="http://schemas.microsoft.com/office/drawing/2014/main" id="{D112F28B-13D4-4DAC-AF72-77CDC2ED755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4" name="Text Box 17">
          <a:extLst>
            <a:ext uri="{FF2B5EF4-FFF2-40B4-BE49-F238E27FC236}">
              <a16:creationId xmlns:a16="http://schemas.microsoft.com/office/drawing/2014/main" id="{243B55F0-2DD6-4276-A5DA-0D5F4BD6803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5" name="Text Box 18">
          <a:extLst>
            <a:ext uri="{FF2B5EF4-FFF2-40B4-BE49-F238E27FC236}">
              <a16:creationId xmlns:a16="http://schemas.microsoft.com/office/drawing/2014/main" id="{2971D838-BB4D-4E86-8F1F-13266031D59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6" name="Text Box 19">
          <a:extLst>
            <a:ext uri="{FF2B5EF4-FFF2-40B4-BE49-F238E27FC236}">
              <a16:creationId xmlns:a16="http://schemas.microsoft.com/office/drawing/2014/main" id="{B3928707-4578-422E-A8E1-6CEF21FCC51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37" name="Text Box 15">
          <a:extLst>
            <a:ext uri="{FF2B5EF4-FFF2-40B4-BE49-F238E27FC236}">
              <a16:creationId xmlns:a16="http://schemas.microsoft.com/office/drawing/2014/main" id="{B7ED481A-B311-4006-A9A6-C82C38E3BCAE}"/>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8" name="Text Box 16">
          <a:extLst>
            <a:ext uri="{FF2B5EF4-FFF2-40B4-BE49-F238E27FC236}">
              <a16:creationId xmlns:a16="http://schemas.microsoft.com/office/drawing/2014/main" id="{34A66210-0E3B-4872-A46F-B00C79F793A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9" name="Text Box 17">
          <a:extLst>
            <a:ext uri="{FF2B5EF4-FFF2-40B4-BE49-F238E27FC236}">
              <a16:creationId xmlns:a16="http://schemas.microsoft.com/office/drawing/2014/main" id="{17B34B66-A2CD-4240-AA74-BD36A1EA240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0" name="Text Box 18">
          <a:extLst>
            <a:ext uri="{FF2B5EF4-FFF2-40B4-BE49-F238E27FC236}">
              <a16:creationId xmlns:a16="http://schemas.microsoft.com/office/drawing/2014/main" id="{229A8ABF-001F-4979-92D4-6513D0ECB277}"/>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1" name="Text Box 19">
          <a:extLst>
            <a:ext uri="{FF2B5EF4-FFF2-40B4-BE49-F238E27FC236}">
              <a16:creationId xmlns:a16="http://schemas.microsoft.com/office/drawing/2014/main" id="{5E5FF297-D806-4F75-A023-8A6D8E514E5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42" name="Text Box 15">
          <a:extLst>
            <a:ext uri="{FF2B5EF4-FFF2-40B4-BE49-F238E27FC236}">
              <a16:creationId xmlns:a16="http://schemas.microsoft.com/office/drawing/2014/main" id="{154083F4-E6EE-43CA-9AB4-FE5C02D0DDC4}"/>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43" name="Text Box 15">
          <a:extLst>
            <a:ext uri="{FF2B5EF4-FFF2-40B4-BE49-F238E27FC236}">
              <a16:creationId xmlns:a16="http://schemas.microsoft.com/office/drawing/2014/main" id="{DF5DE7A2-F4C6-4B67-B613-53612F59560F}"/>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4" name="Text Box 16">
          <a:extLst>
            <a:ext uri="{FF2B5EF4-FFF2-40B4-BE49-F238E27FC236}">
              <a16:creationId xmlns:a16="http://schemas.microsoft.com/office/drawing/2014/main" id="{E806B8A7-29C2-4EBC-99F1-C28CFCCCD7E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5" name="Text Box 17">
          <a:extLst>
            <a:ext uri="{FF2B5EF4-FFF2-40B4-BE49-F238E27FC236}">
              <a16:creationId xmlns:a16="http://schemas.microsoft.com/office/drawing/2014/main" id="{DFD5BAF0-2632-42F1-94A7-AC32B2458A5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6" name="Text Box 18">
          <a:extLst>
            <a:ext uri="{FF2B5EF4-FFF2-40B4-BE49-F238E27FC236}">
              <a16:creationId xmlns:a16="http://schemas.microsoft.com/office/drawing/2014/main" id="{A57F26EF-2E19-46D7-95F9-164383D94A21}"/>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7" name="Text Box 15">
          <a:extLst>
            <a:ext uri="{FF2B5EF4-FFF2-40B4-BE49-F238E27FC236}">
              <a16:creationId xmlns:a16="http://schemas.microsoft.com/office/drawing/2014/main" id="{F525B37B-135A-4197-ACFB-583939A489DC}"/>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8" name="Text Box 16">
          <a:extLst>
            <a:ext uri="{FF2B5EF4-FFF2-40B4-BE49-F238E27FC236}">
              <a16:creationId xmlns:a16="http://schemas.microsoft.com/office/drawing/2014/main" id="{4943C167-8952-41DB-ADBF-A651A117F1C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9" name="Text Box 17">
          <a:extLst>
            <a:ext uri="{FF2B5EF4-FFF2-40B4-BE49-F238E27FC236}">
              <a16:creationId xmlns:a16="http://schemas.microsoft.com/office/drawing/2014/main" id="{807996BD-9BE3-4F79-80A6-FB1BF510E69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0" name="Text Box 18">
          <a:extLst>
            <a:ext uri="{FF2B5EF4-FFF2-40B4-BE49-F238E27FC236}">
              <a16:creationId xmlns:a16="http://schemas.microsoft.com/office/drawing/2014/main" id="{20B1616E-515D-4490-BE77-48D552E84E2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1" name="Text Box 19">
          <a:extLst>
            <a:ext uri="{FF2B5EF4-FFF2-40B4-BE49-F238E27FC236}">
              <a16:creationId xmlns:a16="http://schemas.microsoft.com/office/drawing/2014/main" id="{4588F229-DF3E-437C-8968-F1483ACBB32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52" name="Text Box 15">
          <a:extLst>
            <a:ext uri="{FF2B5EF4-FFF2-40B4-BE49-F238E27FC236}">
              <a16:creationId xmlns:a16="http://schemas.microsoft.com/office/drawing/2014/main" id="{06330BEC-A8D0-445C-BEC9-37172AFDD893}"/>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3" name="Text Box 16">
          <a:extLst>
            <a:ext uri="{FF2B5EF4-FFF2-40B4-BE49-F238E27FC236}">
              <a16:creationId xmlns:a16="http://schemas.microsoft.com/office/drawing/2014/main" id="{A3F805A3-9C02-461E-936D-6938733321D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4" name="Text Box 17">
          <a:extLst>
            <a:ext uri="{FF2B5EF4-FFF2-40B4-BE49-F238E27FC236}">
              <a16:creationId xmlns:a16="http://schemas.microsoft.com/office/drawing/2014/main" id="{56F16EBC-E930-43BE-9F30-AE7069A5B21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5" name="Text Box 18">
          <a:extLst>
            <a:ext uri="{FF2B5EF4-FFF2-40B4-BE49-F238E27FC236}">
              <a16:creationId xmlns:a16="http://schemas.microsoft.com/office/drawing/2014/main" id="{1D2D19BA-904A-4480-AFA5-EBCF1DD02C0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6" name="Text Box 19">
          <a:extLst>
            <a:ext uri="{FF2B5EF4-FFF2-40B4-BE49-F238E27FC236}">
              <a16:creationId xmlns:a16="http://schemas.microsoft.com/office/drawing/2014/main" id="{E0558191-CE9C-4BE9-A217-FDF15EC415F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7" name="Text Box 16">
          <a:extLst>
            <a:ext uri="{FF2B5EF4-FFF2-40B4-BE49-F238E27FC236}">
              <a16:creationId xmlns:a16="http://schemas.microsoft.com/office/drawing/2014/main" id="{C3DB319E-523A-4686-B48F-8052135F02F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8" name="Text Box 17">
          <a:extLst>
            <a:ext uri="{FF2B5EF4-FFF2-40B4-BE49-F238E27FC236}">
              <a16:creationId xmlns:a16="http://schemas.microsoft.com/office/drawing/2014/main" id="{A5AA5C58-3CBB-49EA-85DF-9D28E1EBDD82}"/>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9" name="Text Box 18">
          <a:extLst>
            <a:ext uri="{FF2B5EF4-FFF2-40B4-BE49-F238E27FC236}">
              <a16:creationId xmlns:a16="http://schemas.microsoft.com/office/drawing/2014/main" id="{38EE4201-CF6F-4AE0-8648-3B04CFC3B785}"/>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60" name="Text Box 19">
          <a:extLst>
            <a:ext uri="{FF2B5EF4-FFF2-40B4-BE49-F238E27FC236}">
              <a16:creationId xmlns:a16="http://schemas.microsoft.com/office/drawing/2014/main" id="{AAC3FF17-BA06-4539-9E1A-BCA4A7F30AF4}"/>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1" name="Text Box 16">
          <a:extLst>
            <a:ext uri="{FF2B5EF4-FFF2-40B4-BE49-F238E27FC236}">
              <a16:creationId xmlns:a16="http://schemas.microsoft.com/office/drawing/2014/main" id="{E3461970-DA60-457C-8DC9-39590BC57E51}"/>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2" name="Text Box 17">
          <a:extLst>
            <a:ext uri="{FF2B5EF4-FFF2-40B4-BE49-F238E27FC236}">
              <a16:creationId xmlns:a16="http://schemas.microsoft.com/office/drawing/2014/main" id="{B16C63CA-4848-49C9-AE5C-38DF7999E2FE}"/>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3" name="Text Box 18">
          <a:extLst>
            <a:ext uri="{FF2B5EF4-FFF2-40B4-BE49-F238E27FC236}">
              <a16:creationId xmlns:a16="http://schemas.microsoft.com/office/drawing/2014/main" id="{AB67BB4F-FEC5-4CE8-8508-E0C673E66FA4}"/>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4" name="Text Box 19">
          <a:extLst>
            <a:ext uri="{FF2B5EF4-FFF2-40B4-BE49-F238E27FC236}">
              <a16:creationId xmlns:a16="http://schemas.microsoft.com/office/drawing/2014/main" id="{61FCF288-0B1F-47A1-8817-2B7CF67E37F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5" name="Text Box 16">
          <a:extLst>
            <a:ext uri="{FF2B5EF4-FFF2-40B4-BE49-F238E27FC236}">
              <a16:creationId xmlns:a16="http://schemas.microsoft.com/office/drawing/2014/main" id="{5CD6A7DB-9D14-4175-85D2-420B065C34D6}"/>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6" name="Text Box 17">
          <a:extLst>
            <a:ext uri="{FF2B5EF4-FFF2-40B4-BE49-F238E27FC236}">
              <a16:creationId xmlns:a16="http://schemas.microsoft.com/office/drawing/2014/main" id="{20D5EF7D-9589-4003-A095-DBC5DF7E91D9}"/>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7" name="Text Box 18">
          <a:extLst>
            <a:ext uri="{FF2B5EF4-FFF2-40B4-BE49-F238E27FC236}">
              <a16:creationId xmlns:a16="http://schemas.microsoft.com/office/drawing/2014/main" id="{9D878CAE-270F-4159-BCF5-E6F6514247E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8" name="Text Box 19">
          <a:extLst>
            <a:ext uri="{FF2B5EF4-FFF2-40B4-BE49-F238E27FC236}">
              <a16:creationId xmlns:a16="http://schemas.microsoft.com/office/drawing/2014/main" id="{50DED1C4-EA56-454F-8A79-AED312D469DC}"/>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69" name="Text Box 15">
          <a:extLst>
            <a:ext uri="{FF2B5EF4-FFF2-40B4-BE49-F238E27FC236}">
              <a16:creationId xmlns:a16="http://schemas.microsoft.com/office/drawing/2014/main" id="{FAC99A6E-5A81-4803-B7B7-80BDB6D405A8}"/>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0" name="Text Box 16">
          <a:extLst>
            <a:ext uri="{FF2B5EF4-FFF2-40B4-BE49-F238E27FC236}">
              <a16:creationId xmlns:a16="http://schemas.microsoft.com/office/drawing/2014/main" id="{BDEE638C-D576-4258-86DE-524FC5E5D3BE}"/>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1" name="Text Box 17">
          <a:extLst>
            <a:ext uri="{FF2B5EF4-FFF2-40B4-BE49-F238E27FC236}">
              <a16:creationId xmlns:a16="http://schemas.microsoft.com/office/drawing/2014/main" id="{3A68BF2B-9E50-4A1A-A4A8-82A43094C498}"/>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2" name="Text Box 18">
          <a:extLst>
            <a:ext uri="{FF2B5EF4-FFF2-40B4-BE49-F238E27FC236}">
              <a16:creationId xmlns:a16="http://schemas.microsoft.com/office/drawing/2014/main" id="{FC48ED3E-3DF4-4C1B-BFEF-34089D0ECFED}"/>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3" name="Text Box 19">
          <a:extLst>
            <a:ext uri="{FF2B5EF4-FFF2-40B4-BE49-F238E27FC236}">
              <a16:creationId xmlns:a16="http://schemas.microsoft.com/office/drawing/2014/main" id="{44510459-A3AE-43A7-B7FE-7CF099CC1AD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74" name="Text Box 15">
          <a:extLst>
            <a:ext uri="{FF2B5EF4-FFF2-40B4-BE49-F238E27FC236}">
              <a16:creationId xmlns:a16="http://schemas.microsoft.com/office/drawing/2014/main" id="{5D4E293B-CCAB-49A3-A502-056040E961AB}"/>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5" name="Text Box 16">
          <a:extLst>
            <a:ext uri="{FF2B5EF4-FFF2-40B4-BE49-F238E27FC236}">
              <a16:creationId xmlns:a16="http://schemas.microsoft.com/office/drawing/2014/main" id="{A1D4823E-8CA9-4B4E-97D0-59CE86B32865}"/>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6" name="Text Box 17">
          <a:extLst>
            <a:ext uri="{FF2B5EF4-FFF2-40B4-BE49-F238E27FC236}">
              <a16:creationId xmlns:a16="http://schemas.microsoft.com/office/drawing/2014/main" id="{4D5FD842-7F73-4B6C-A257-2236F61D276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7" name="Text Box 18">
          <a:extLst>
            <a:ext uri="{FF2B5EF4-FFF2-40B4-BE49-F238E27FC236}">
              <a16:creationId xmlns:a16="http://schemas.microsoft.com/office/drawing/2014/main" id="{2A1C8C37-58DE-4358-8A64-681F4BAA420B}"/>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8" name="Text Box 16">
          <a:extLst>
            <a:ext uri="{FF2B5EF4-FFF2-40B4-BE49-F238E27FC236}">
              <a16:creationId xmlns:a16="http://schemas.microsoft.com/office/drawing/2014/main" id="{FD0E7258-709A-4345-8763-403FE42F0761}"/>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9" name="Text Box 17">
          <a:extLst>
            <a:ext uri="{FF2B5EF4-FFF2-40B4-BE49-F238E27FC236}">
              <a16:creationId xmlns:a16="http://schemas.microsoft.com/office/drawing/2014/main" id="{57E3C16E-1A6B-43F3-A011-7350A8B990A3}"/>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0" name="Text Box 18">
          <a:extLst>
            <a:ext uri="{FF2B5EF4-FFF2-40B4-BE49-F238E27FC236}">
              <a16:creationId xmlns:a16="http://schemas.microsoft.com/office/drawing/2014/main" id="{C412FBD0-1153-42A1-A290-EDBBFB76556C}"/>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1" name="Text Box 19">
          <a:extLst>
            <a:ext uri="{FF2B5EF4-FFF2-40B4-BE49-F238E27FC236}">
              <a16:creationId xmlns:a16="http://schemas.microsoft.com/office/drawing/2014/main" id="{336314DE-16A6-4CBA-83D5-1ED1082BDA9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82" name="Text Box 15">
          <a:extLst>
            <a:ext uri="{FF2B5EF4-FFF2-40B4-BE49-F238E27FC236}">
              <a16:creationId xmlns:a16="http://schemas.microsoft.com/office/drawing/2014/main" id="{600C220C-1E8E-45E9-9543-3F09C6E8AFFA}"/>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3" name="Text Box 16">
          <a:extLst>
            <a:ext uri="{FF2B5EF4-FFF2-40B4-BE49-F238E27FC236}">
              <a16:creationId xmlns:a16="http://schemas.microsoft.com/office/drawing/2014/main" id="{CB8D282F-A8CC-4744-9E9C-2EB61B733A9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4" name="Text Box 17">
          <a:extLst>
            <a:ext uri="{FF2B5EF4-FFF2-40B4-BE49-F238E27FC236}">
              <a16:creationId xmlns:a16="http://schemas.microsoft.com/office/drawing/2014/main" id="{8650AF3E-AC6F-460E-8322-9FA3B92938E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5" name="Text Box 18">
          <a:extLst>
            <a:ext uri="{FF2B5EF4-FFF2-40B4-BE49-F238E27FC236}">
              <a16:creationId xmlns:a16="http://schemas.microsoft.com/office/drawing/2014/main" id="{0CC4E55F-4C79-4C3A-BF5C-A505CBFAA26E}"/>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6" name="Text Box 19">
          <a:extLst>
            <a:ext uri="{FF2B5EF4-FFF2-40B4-BE49-F238E27FC236}">
              <a16:creationId xmlns:a16="http://schemas.microsoft.com/office/drawing/2014/main" id="{2DE926E5-B2F3-4854-8FA7-8B419AD367A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7" name="Text Box 16">
          <a:extLst>
            <a:ext uri="{FF2B5EF4-FFF2-40B4-BE49-F238E27FC236}">
              <a16:creationId xmlns:a16="http://schemas.microsoft.com/office/drawing/2014/main" id="{17A59AC9-7A04-4AC6-B967-8FEF3BCBCDE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8" name="Text Box 17">
          <a:extLst>
            <a:ext uri="{FF2B5EF4-FFF2-40B4-BE49-F238E27FC236}">
              <a16:creationId xmlns:a16="http://schemas.microsoft.com/office/drawing/2014/main" id="{1B4B0AB5-DDB9-4206-A044-8F36FD18D42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9" name="Text Box 18">
          <a:extLst>
            <a:ext uri="{FF2B5EF4-FFF2-40B4-BE49-F238E27FC236}">
              <a16:creationId xmlns:a16="http://schemas.microsoft.com/office/drawing/2014/main" id="{18EC73DB-FCC4-4947-A8D7-AEA5316E238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90" name="Text Box 19">
          <a:extLst>
            <a:ext uri="{FF2B5EF4-FFF2-40B4-BE49-F238E27FC236}">
              <a16:creationId xmlns:a16="http://schemas.microsoft.com/office/drawing/2014/main" id="{967B4290-6A7F-4CC4-973C-FBF7DC90D76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1" name="Text Box 16">
          <a:extLst>
            <a:ext uri="{FF2B5EF4-FFF2-40B4-BE49-F238E27FC236}">
              <a16:creationId xmlns:a16="http://schemas.microsoft.com/office/drawing/2014/main" id="{42F1EDF5-1999-42DD-BBAE-5451D4D6C61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2" name="Text Box 17">
          <a:extLst>
            <a:ext uri="{FF2B5EF4-FFF2-40B4-BE49-F238E27FC236}">
              <a16:creationId xmlns:a16="http://schemas.microsoft.com/office/drawing/2014/main" id="{BEF11387-7A67-4219-BE0D-13CE8C60DA6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3" name="Text Box 18">
          <a:extLst>
            <a:ext uri="{FF2B5EF4-FFF2-40B4-BE49-F238E27FC236}">
              <a16:creationId xmlns:a16="http://schemas.microsoft.com/office/drawing/2014/main" id="{739A849C-81B4-481D-940D-3AE733012AD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4" name="Text Box 19">
          <a:extLst>
            <a:ext uri="{FF2B5EF4-FFF2-40B4-BE49-F238E27FC236}">
              <a16:creationId xmlns:a16="http://schemas.microsoft.com/office/drawing/2014/main" id="{A1493939-F85B-488F-B21E-D2BD34BB349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5" name="Text Box 16">
          <a:extLst>
            <a:ext uri="{FF2B5EF4-FFF2-40B4-BE49-F238E27FC236}">
              <a16:creationId xmlns:a16="http://schemas.microsoft.com/office/drawing/2014/main" id="{6530EA78-31B6-46AC-9007-9FC120D24A0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6" name="Text Box 17">
          <a:extLst>
            <a:ext uri="{FF2B5EF4-FFF2-40B4-BE49-F238E27FC236}">
              <a16:creationId xmlns:a16="http://schemas.microsoft.com/office/drawing/2014/main" id="{C2352734-52E3-4559-AA50-476F46D3729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7" name="Text Box 18">
          <a:extLst>
            <a:ext uri="{FF2B5EF4-FFF2-40B4-BE49-F238E27FC236}">
              <a16:creationId xmlns:a16="http://schemas.microsoft.com/office/drawing/2014/main" id="{914E1AF2-0B8C-45BD-807F-EC224422AF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8" name="Text Box 19">
          <a:extLst>
            <a:ext uri="{FF2B5EF4-FFF2-40B4-BE49-F238E27FC236}">
              <a16:creationId xmlns:a16="http://schemas.microsoft.com/office/drawing/2014/main" id="{64D3E138-614E-49A0-9629-4F08A94C556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99" name="Text Box 15">
          <a:extLst>
            <a:ext uri="{FF2B5EF4-FFF2-40B4-BE49-F238E27FC236}">
              <a16:creationId xmlns:a16="http://schemas.microsoft.com/office/drawing/2014/main" id="{7494F284-4E5C-43C9-92C2-29F88E5D2BE9}"/>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0" name="Text Box 16">
          <a:extLst>
            <a:ext uri="{FF2B5EF4-FFF2-40B4-BE49-F238E27FC236}">
              <a16:creationId xmlns:a16="http://schemas.microsoft.com/office/drawing/2014/main" id="{39910844-B86A-4EEA-9A42-630ADEF948A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1" name="Text Box 17">
          <a:extLst>
            <a:ext uri="{FF2B5EF4-FFF2-40B4-BE49-F238E27FC236}">
              <a16:creationId xmlns:a16="http://schemas.microsoft.com/office/drawing/2014/main" id="{64D62EBF-EC3E-479C-BA62-2723497D761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2" name="Text Box 18">
          <a:extLst>
            <a:ext uri="{FF2B5EF4-FFF2-40B4-BE49-F238E27FC236}">
              <a16:creationId xmlns:a16="http://schemas.microsoft.com/office/drawing/2014/main" id="{912BA4EE-EF91-4983-9597-94402FEB2751}"/>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3" name="Text Box 19">
          <a:extLst>
            <a:ext uri="{FF2B5EF4-FFF2-40B4-BE49-F238E27FC236}">
              <a16:creationId xmlns:a16="http://schemas.microsoft.com/office/drawing/2014/main" id="{1E1B3B41-E1CB-4BA6-A7AC-46C2FEF4AE1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04" name="Text Box 15">
          <a:extLst>
            <a:ext uri="{FF2B5EF4-FFF2-40B4-BE49-F238E27FC236}">
              <a16:creationId xmlns:a16="http://schemas.microsoft.com/office/drawing/2014/main" id="{1CFFADBD-0399-4830-AD0A-FAFDE61A5BA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5" name="Text Box 16">
          <a:extLst>
            <a:ext uri="{FF2B5EF4-FFF2-40B4-BE49-F238E27FC236}">
              <a16:creationId xmlns:a16="http://schemas.microsoft.com/office/drawing/2014/main" id="{13CC4614-9550-4FA8-BD6C-92FBCBFD7F4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6" name="Text Box 17">
          <a:extLst>
            <a:ext uri="{FF2B5EF4-FFF2-40B4-BE49-F238E27FC236}">
              <a16:creationId xmlns:a16="http://schemas.microsoft.com/office/drawing/2014/main" id="{30EB6816-1426-4366-8A98-6DDF9386EE4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7" name="Text Box 18">
          <a:extLst>
            <a:ext uri="{FF2B5EF4-FFF2-40B4-BE49-F238E27FC236}">
              <a16:creationId xmlns:a16="http://schemas.microsoft.com/office/drawing/2014/main" id="{6A17ABD2-B887-4661-AFEE-05ED2D1D063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8" name="Text Box 16">
          <a:extLst>
            <a:ext uri="{FF2B5EF4-FFF2-40B4-BE49-F238E27FC236}">
              <a16:creationId xmlns:a16="http://schemas.microsoft.com/office/drawing/2014/main" id="{B5725F55-2820-4DAB-A246-73D2E436E5B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9" name="Text Box 17">
          <a:extLst>
            <a:ext uri="{FF2B5EF4-FFF2-40B4-BE49-F238E27FC236}">
              <a16:creationId xmlns:a16="http://schemas.microsoft.com/office/drawing/2014/main" id="{20C9D5BA-3C6F-400F-BD6E-F229CF036BF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0" name="Text Box 18">
          <a:extLst>
            <a:ext uri="{FF2B5EF4-FFF2-40B4-BE49-F238E27FC236}">
              <a16:creationId xmlns:a16="http://schemas.microsoft.com/office/drawing/2014/main" id="{732BBE32-AF4F-4B63-BC9D-1E548993F5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1" name="Text Box 19">
          <a:extLst>
            <a:ext uri="{FF2B5EF4-FFF2-40B4-BE49-F238E27FC236}">
              <a16:creationId xmlns:a16="http://schemas.microsoft.com/office/drawing/2014/main" id="{87190FFE-95FF-41B7-8475-6D2B820ADB7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2" name="Text Box 16">
          <a:extLst>
            <a:ext uri="{FF2B5EF4-FFF2-40B4-BE49-F238E27FC236}">
              <a16:creationId xmlns:a16="http://schemas.microsoft.com/office/drawing/2014/main" id="{2E5FEA5C-D391-41AA-B973-9B43CAD24BC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3" name="Text Box 17">
          <a:extLst>
            <a:ext uri="{FF2B5EF4-FFF2-40B4-BE49-F238E27FC236}">
              <a16:creationId xmlns:a16="http://schemas.microsoft.com/office/drawing/2014/main" id="{C70AE069-E9DA-4548-A03D-BF3687391C2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4" name="Text Box 18">
          <a:extLst>
            <a:ext uri="{FF2B5EF4-FFF2-40B4-BE49-F238E27FC236}">
              <a16:creationId xmlns:a16="http://schemas.microsoft.com/office/drawing/2014/main" id="{E57D9A8D-2289-4036-9EB0-DB953C0ECA2F}"/>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5" name="Text Box 19">
          <a:extLst>
            <a:ext uri="{FF2B5EF4-FFF2-40B4-BE49-F238E27FC236}">
              <a16:creationId xmlns:a16="http://schemas.microsoft.com/office/drawing/2014/main" id="{73413F1C-B939-485A-999E-EC6C7A478C4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6" name="Text Box 16">
          <a:extLst>
            <a:ext uri="{FF2B5EF4-FFF2-40B4-BE49-F238E27FC236}">
              <a16:creationId xmlns:a16="http://schemas.microsoft.com/office/drawing/2014/main" id="{91937B4E-327F-48AD-828D-A550BF60D0B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7" name="Text Box 17">
          <a:extLst>
            <a:ext uri="{FF2B5EF4-FFF2-40B4-BE49-F238E27FC236}">
              <a16:creationId xmlns:a16="http://schemas.microsoft.com/office/drawing/2014/main" id="{14CD8E2D-D556-46F0-B2E5-C8947CD630C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8" name="Text Box 18">
          <a:extLst>
            <a:ext uri="{FF2B5EF4-FFF2-40B4-BE49-F238E27FC236}">
              <a16:creationId xmlns:a16="http://schemas.microsoft.com/office/drawing/2014/main" id="{D45C3389-7C3E-4C3B-A09B-37F65D72127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9" name="Text Box 19">
          <a:extLst>
            <a:ext uri="{FF2B5EF4-FFF2-40B4-BE49-F238E27FC236}">
              <a16:creationId xmlns:a16="http://schemas.microsoft.com/office/drawing/2014/main" id="{C6F8F64B-FC37-491C-8E06-6459249CEA4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0" name="Text Box 16">
          <a:extLst>
            <a:ext uri="{FF2B5EF4-FFF2-40B4-BE49-F238E27FC236}">
              <a16:creationId xmlns:a16="http://schemas.microsoft.com/office/drawing/2014/main" id="{8077F415-A72E-437F-81C4-54F11C370AB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1" name="Text Box 17">
          <a:extLst>
            <a:ext uri="{FF2B5EF4-FFF2-40B4-BE49-F238E27FC236}">
              <a16:creationId xmlns:a16="http://schemas.microsoft.com/office/drawing/2014/main" id="{03B33C2A-C5CA-4B1C-95B2-F3472C4F152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2" name="Text Box 18">
          <a:extLst>
            <a:ext uri="{FF2B5EF4-FFF2-40B4-BE49-F238E27FC236}">
              <a16:creationId xmlns:a16="http://schemas.microsoft.com/office/drawing/2014/main" id="{64026064-795F-49D4-A1B4-30AE4EFCDD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3" name="Text Box 19">
          <a:extLst>
            <a:ext uri="{FF2B5EF4-FFF2-40B4-BE49-F238E27FC236}">
              <a16:creationId xmlns:a16="http://schemas.microsoft.com/office/drawing/2014/main" id="{29454D43-68AD-4C72-8F2C-C0ED438DFB2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4" name="Text Box 16">
          <a:extLst>
            <a:ext uri="{FF2B5EF4-FFF2-40B4-BE49-F238E27FC236}">
              <a16:creationId xmlns:a16="http://schemas.microsoft.com/office/drawing/2014/main" id="{2E57DFF8-3F12-4B75-A844-C7F0A4B03421}"/>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5" name="Text Box 17">
          <a:extLst>
            <a:ext uri="{FF2B5EF4-FFF2-40B4-BE49-F238E27FC236}">
              <a16:creationId xmlns:a16="http://schemas.microsoft.com/office/drawing/2014/main" id="{205E7B0C-8D3D-42BE-9E6D-823D5598D5A5}"/>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6" name="Text Box 18">
          <a:extLst>
            <a:ext uri="{FF2B5EF4-FFF2-40B4-BE49-F238E27FC236}">
              <a16:creationId xmlns:a16="http://schemas.microsoft.com/office/drawing/2014/main" id="{EB1F95A0-4D20-4EAF-9497-3D8DF79673F8}"/>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7" name="Text Box 19">
          <a:extLst>
            <a:ext uri="{FF2B5EF4-FFF2-40B4-BE49-F238E27FC236}">
              <a16:creationId xmlns:a16="http://schemas.microsoft.com/office/drawing/2014/main" id="{4393EC62-8CC6-43E4-83D9-1C415F061A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428" name="Text Box 15">
          <a:extLst>
            <a:ext uri="{FF2B5EF4-FFF2-40B4-BE49-F238E27FC236}">
              <a16:creationId xmlns:a16="http://schemas.microsoft.com/office/drawing/2014/main" id="{3EC82463-2323-4E1D-95ED-515C5060806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29" name="Text Box 16">
          <a:extLst>
            <a:ext uri="{FF2B5EF4-FFF2-40B4-BE49-F238E27FC236}">
              <a16:creationId xmlns:a16="http://schemas.microsoft.com/office/drawing/2014/main" id="{F37F4A80-7C24-4B72-8F78-081AEF20F3A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0" name="Text Box 17">
          <a:extLst>
            <a:ext uri="{FF2B5EF4-FFF2-40B4-BE49-F238E27FC236}">
              <a16:creationId xmlns:a16="http://schemas.microsoft.com/office/drawing/2014/main" id="{FE2252E7-F902-4CDC-9F7D-86CB9AC2571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1" name="Text Box 18">
          <a:extLst>
            <a:ext uri="{FF2B5EF4-FFF2-40B4-BE49-F238E27FC236}">
              <a16:creationId xmlns:a16="http://schemas.microsoft.com/office/drawing/2014/main" id="{0484BC3E-CD8A-4535-B663-38CC4C5460D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2" name="Text Box 19">
          <a:extLst>
            <a:ext uri="{FF2B5EF4-FFF2-40B4-BE49-F238E27FC236}">
              <a16:creationId xmlns:a16="http://schemas.microsoft.com/office/drawing/2014/main" id="{491649C3-8729-4BD1-9242-A162CE4435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33" name="Text Box 15">
          <a:extLst>
            <a:ext uri="{FF2B5EF4-FFF2-40B4-BE49-F238E27FC236}">
              <a16:creationId xmlns:a16="http://schemas.microsoft.com/office/drawing/2014/main" id="{0C58D4F7-0723-4A87-A10F-A376576E1B84}"/>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4" name="Text Box 16">
          <a:extLst>
            <a:ext uri="{FF2B5EF4-FFF2-40B4-BE49-F238E27FC236}">
              <a16:creationId xmlns:a16="http://schemas.microsoft.com/office/drawing/2014/main" id="{7E776877-5398-484D-9262-A46EA86F6473}"/>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5" name="Text Box 17">
          <a:extLst>
            <a:ext uri="{FF2B5EF4-FFF2-40B4-BE49-F238E27FC236}">
              <a16:creationId xmlns:a16="http://schemas.microsoft.com/office/drawing/2014/main" id="{B825F7E6-E4DA-48E1-936B-86D507FAEA5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6" name="Text Box 18">
          <a:extLst>
            <a:ext uri="{FF2B5EF4-FFF2-40B4-BE49-F238E27FC236}">
              <a16:creationId xmlns:a16="http://schemas.microsoft.com/office/drawing/2014/main" id="{5D75235F-0C4A-4770-94FE-145F55F06EE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7" name="Text Box 16">
          <a:extLst>
            <a:ext uri="{FF2B5EF4-FFF2-40B4-BE49-F238E27FC236}">
              <a16:creationId xmlns:a16="http://schemas.microsoft.com/office/drawing/2014/main" id="{39590808-3B34-42C2-99C4-F2BCE354C05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8" name="Text Box 17">
          <a:extLst>
            <a:ext uri="{FF2B5EF4-FFF2-40B4-BE49-F238E27FC236}">
              <a16:creationId xmlns:a16="http://schemas.microsoft.com/office/drawing/2014/main" id="{6303F833-9577-4C7F-B5C0-6A1E3401304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9" name="Text Box 18">
          <a:extLst>
            <a:ext uri="{FF2B5EF4-FFF2-40B4-BE49-F238E27FC236}">
              <a16:creationId xmlns:a16="http://schemas.microsoft.com/office/drawing/2014/main" id="{A2797C55-BD77-4687-BBB2-1A9102D7480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0" name="Text Box 19">
          <a:extLst>
            <a:ext uri="{FF2B5EF4-FFF2-40B4-BE49-F238E27FC236}">
              <a16:creationId xmlns:a16="http://schemas.microsoft.com/office/drawing/2014/main" id="{541AD493-3FB6-4326-AC14-26D97780084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1" name="Text Box 16">
          <a:extLst>
            <a:ext uri="{FF2B5EF4-FFF2-40B4-BE49-F238E27FC236}">
              <a16:creationId xmlns:a16="http://schemas.microsoft.com/office/drawing/2014/main" id="{EC7AE176-35CE-4044-BAE3-0F91496C6A4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2" name="Text Box 17">
          <a:extLst>
            <a:ext uri="{FF2B5EF4-FFF2-40B4-BE49-F238E27FC236}">
              <a16:creationId xmlns:a16="http://schemas.microsoft.com/office/drawing/2014/main" id="{997FF41C-EC1F-47D3-B398-988FCC4DB02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3" name="Text Box 18">
          <a:extLst>
            <a:ext uri="{FF2B5EF4-FFF2-40B4-BE49-F238E27FC236}">
              <a16:creationId xmlns:a16="http://schemas.microsoft.com/office/drawing/2014/main" id="{5634DE15-2486-4148-8FCB-D2B4EC08F32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4" name="Text Box 19">
          <a:extLst>
            <a:ext uri="{FF2B5EF4-FFF2-40B4-BE49-F238E27FC236}">
              <a16:creationId xmlns:a16="http://schemas.microsoft.com/office/drawing/2014/main" id="{E039A32B-111F-42FF-BFDE-D1C1104E4C9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5" name="Text Box 16">
          <a:extLst>
            <a:ext uri="{FF2B5EF4-FFF2-40B4-BE49-F238E27FC236}">
              <a16:creationId xmlns:a16="http://schemas.microsoft.com/office/drawing/2014/main" id="{B2D70AFA-55F8-40B9-AA82-772FD8828FC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6" name="Text Box 17">
          <a:extLst>
            <a:ext uri="{FF2B5EF4-FFF2-40B4-BE49-F238E27FC236}">
              <a16:creationId xmlns:a16="http://schemas.microsoft.com/office/drawing/2014/main" id="{A1DEA197-5B49-48E7-9684-AD4EDF31B65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7" name="Text Box 18">
          <a:extLst>
            <a:ext uri="{FF2B5EF4-FFF2-40B4-BE49-F238E27FC236}">
              <a16:creationId xmlns:a16="http://schemas.microsoft.com/office/drawing/2014/main" id="{778CC92C-CA4E-48CF-9DDB-09DAC8B0188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8" name="Text Box 19">
          <a:extLst>
            <a:ext uri="{FF2B5EF4-FFF2-40B4-BE49-F238E27FC236}">
              <a16:creationId xmlns:a16="http://schemas.microsoft.com/office/drawing/2014/main" id="{89ED6055-2E5D-4998-A166-4754D6E3CC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49" name="Text Box 16">
          <a:extLst>
            <a:ext uri="{FF2B5EF4-FFF2-40B4-BE49-F238E27FC236}">
              <a16:creationId xmlns:a16="http://schemas.microsoft.com/office/drawing/2014/main" id="{E6521214-F548-424D-8AA4-0C3ADF5CF97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0" name="Text Box 17">
          <a:extLst>
            <a:ext uri="{FF2B5EF4-FFF2-40B4-BE49-F238E27FC236}">
              <a16:creationId xmlns:a16="http://schemas.microsoft.com/office/drawing/2014/main" id="{C149C442-EA42-40B6-BB0A-0F2D24E93CF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1" name="Text Box 18">
          <a:extLst>
            <a:ext uri="{FF2B5EF4-FFF2-40B4-BE49-F238E27FC236}">
              <a16:creationId xmlns:a16="http://schemas.microsoft.com/office/drawing/2014/main" id="{089B247B-E164-4B0F-9C20-8BEE3C46E17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2" name="Text Box 19">
          <a:extLst>
            <a:ext uri="{FF2B5EF4-FFF2-40B4-BE49-F238E27FC236}">
              <a16:creationId xmlns:a16="http://schemas.microsoft.com/office/drawing/2014/main" id="{C8B52FF1-7E11-4823-9948-4194C93E276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3" name="Text Box 16">
          <a:extLst>
            <a:ext uri="{FF2B5EF4-FFF2-40B4-BE49-F238E27FC236}">
              <a16:creationId xmlns:a16="http://schemas.microsoft.com/office/drawing/2014/main" id="{E3D882E2-AD6F-49EC-930F-4F62FBAD228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4" name="Text Box 17">
          <a:extLst>
            <a:ext uri="{FF2B5EF4-FFF2-40B4-BE49-F238E27FC236}">
              <a16:creationId xmlns:a16="http://schemas.microsoft.com/office/drawing/2014/main" id="{F4FCAAB3-791E-46E0-9B57-109D874C37B4}"/>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5" name="Text Box 18">
          <a:extLst>
            <a:ext uri="{FF2B5EF4-FFF2-40B4-BE49-F238E27FC236}">
              <a16:creationId xmlns:a16="http://schemas.microsoft.com/office/drawing/2014/main" id="{8CC64D6C-E8CD-4E0C-87A6-C018A25EB43F}"/>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6" name="Text Box 19">
          <a:extLst>
            <a:ext uri="{FF2B5EF4-FFF2-40B4-BE49-F238E27FC236}">
              <a16:creationId xmlns:a16="http://schemas.microsoft.com/office/drawing/2014/main" id="{C9690526-1B6D-4211-8948-AA70CE973C1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1457" name="Text Box 15">
          <a:extLst>
            <a:ext uri="{FF2B5EF4-FFF2-40B4-BE49-F238E27FC236}">
              <a16:creationId xmlns:a16="http://schemas.microsoft.com/office/drawing/2014/main" id="{DDB0E9D7-8939-4AFD-885D-14B8C7616C7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8" name="Text Box 16">
          <a:extLst>
            <a:ext uri="{FF2B5EF4-FFF2-40B4-BE49-F238E27FC236}">
              <a16:creationId xmlns:a16="http://schemas.microsoft.com/office/drawing/2014/main" id="{31272CE9-D988-4309-9CE0-F0BBB683D65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9" name="Text Box 17">
          <a:extLst>
            <a:ext uri="{FF2B5EF4-FFF2-40B4-BE49-F238E27FC236}">
              <a16:creationId xmlns:a16="http://schemas.microsoft.com/office/drawing/2014/main" id="{67AD8855-FDDB-4061-B3F8-B3E3DD9518A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0" name="Text Box 18">
          <a:extLst>
            <a:ext uri="{FF2B5EF4-FFF2-40B4-BE49-F238E27FC236}">
              <a16:creationId xmlns:a16="http://schemas.microsoft.com/office/drawing/2014/main" id="{C270C43A-3DBE-45CB-87FE-467893B6AD3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1" name="Text Box 19">
          <a:extLst>
            <a:ext uri="{FF2B5EF4-FFF2-40B4-BE49-F238E27FC236}">
              <a16:creationId xmlns:a16="http://schemas.microsoft.com/office/drawing/2014/main" id="{CC9CAF48-D439-4ADA-8301-38FC839F45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504825</xdr:rowOff>
    </xdr:from>
    <xdr:ext cx="95250" cy="442269"/>
    <xdr:sp macro="" textlink="">
      <xdr:nvSpPr>
        <xdr:cNvPr id="1462" name="Text Box 15">
          <a:extLst>
            <a:ext uri="{FF2B5EF4-FFF2-40B4-BE49-F238E27FC236}">
              <a16:creationId xmlns:a16="http://schemas.microsoft.com/office/drawing/2014/main" id="{7FFB9239-BEAD-440D-87A4-954B168F33E7}"/>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3" name="Text Box 16">
          <a:extLst>
            <a:ext uri="{FF2B5EF4-FFF2-40B4-BE49-F238E27FC236}">
              <a16:creationId xmlns:a16="http://schemas.microsoft.com/office/drawing/2014/main" id="{A39B7394-0D41-4A28-9040-863EC3A155D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4" name="Text Box 17">
          <a:extLst>
            <a:ext uri="{FF2B5EF4-FFF2-40B4-BE49-F238E27FC236}">
              <a16:creationId xmlns:a16="http://schemas.microsoft.com/office/drawing/2014/main" id="{ECDA8981-0231-43DD-986E-537AAD62397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5" name="Text Box 18">
          <a:extLst>
            <a:ext uri="{FF2B5EF4-FFF2-40B4-BE49-F238E27FC236}">
              <a16:creationId xmlns:a16="http://schemas.microsoft.com/office/drawing/2014/main" id="{CB203DF9-12D8-44F7-A7A1-8687E2158678}"/>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6" name="Text Box 16">
          <a:extLst>
            <a:ext uri="{FF2B5EF4-FFF2-40B4-BE49-F238E27FC236}">
              <a16:creationId xmlns:a16="http://schemas.microsoft.com/office/drawing/2014/main" id="{B355F9AC-1B6C-4610-B0BA-2307C003EF3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7" name="Text Box 17">
          <a:extLst>
            <a:ext uri="{FF2B5EF4-FFF2-40B4-BE49-F238E27FC236}">
              <a16:creationId xmlns:a16="http://schemas.microsoft.com/office/drawing/2014/main" id="{25CEE37F-55F8-46AD-A395-35A07E84D3D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8" name="Text Box 18">
          <a:extLst>
            <a:ext uri="{FF2B5EF4-FFF2-40B4-BE49-F238E27FC236}">
              <a16:creationId xmlns:a16="http://schemas.microsoft.com/office/drawing/2014/main" id="{CC502069-6C1D-4EA0-A22D-3EC7E19B370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9" name="Text Box 19">
          <a:extLst>
            <a:ext uri="{FF2B5EF4-FFF2-40B4-BE49-F238E27FC236}">
              <a16:creationId xmlns:a16="http://schemas.microsoft.com/office/drawing/2014/main" id="{EE1D14BB-8FE3-47AA-A23D-738A5620EFF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0" name="Text Box 16">
          <a:extLst>
            <a:ext uri="{FF2B5EF4-FFF2-40B4-BE49-F238E27FC236}">
              <a16:creationId xmlns:a16="http://schemas.microsoft.com/office/drawing/2014/main" id="{762CFF05-D738-4D48-BC18-1019D1BDEF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1" name="Text Box 17">
          <a:extLst>
            <a:ext uri="{FF2B5EF4-FFF2-40B4-BE49-F238E27FC236}">
              <a16:creationId xmlns:a16="http://schemas.microsoft.com/office/drawing/2014/main" id="{59825447-49E2-4CAC-B4C0-3700FBC4AD1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2" name="Text Box 18">
          <a:extLst>
            <a:ext uri="{FF2B5EF4-FFF2-40B4-BE49-F238E27FC236}">
              <a16:creationId xmlns:a16="http://schemas.microsoft.com/office/drawing/2014/main" id="{15AAA7D4-8CF7-45EF-BD2A-63A2008C664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8496"/>
    <xdr:sp macro="" textlink="">
      <xdr:nvSpPr>
        <xdr:cNvPr id="1474" name="Text Box 15">
          <a:extLst>
            <a:ext uri="{FF2B5EF4-FFF2-40B4-BE49-F238E27FC236}">
              <a16:creationId xmlns:a16="http://schemas.microsoft.com/office/drawing/2014/main" id="{7DE74C36-4DBE-4987-9428-D1C663728B26}"/>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1475" name="Text Box 15">
          <a:extLst>
            <a:ext uri="{FF2B5EF4-FFF2-40B4-BE49-F238E27FC236}">
              <a16:creationId xmlns:a16="http://schemas.microsoft.com/office/drawing/2014/main" id="{189826E8-8678-4506-B387-6C4A2011E61A}"/>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1476" name="Text Box 15">
          <a:extLst>
            <a:ext uri="{FF2B5EF4-FFF2-40B4-BE49-F238E27FC236}">
              <a16:creationId xmlns:a16="http://schemas.microsoft.com/office/drawing/2014/main" id="{F06D1C90-FC21-4422-AB39-6C7944595AA1}"/>
            </a:ext>
          </a:extLst>
        </xdr:cNvPr>
        <xdr:cNvSpPr txBox="1">
          <a:spLocks noChangeArrowheads="1"/>
        </xdr:cNvSpPr>
      </xdr:nvSpPr>
      <xdr:spPr bwMode="auto">
        <a:xfrm>
          <a:off x="48052182"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1477" name="Text Box 15">
          <a:extLst>
            <a:ext uri="{FF2B5EF4-FFF2-40B4-BE49-F238E27FC236}">
              <a16:creationId xmlns:a16="http://schemas.microsoft.com/office/drawing/2014/main" id="{148538EE-45B1-4EE8-9E41-AB8A0CC0B4C1}"/>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1478" name="Text Box 15">
          <a:extLst>
            <a:ext uri="{FF2B5EF4-FFF2-40B4-BE49-F238E27FC236}">
              <a16:creationId xmlns:a16="http://schemas.microsoft.com/office/drawing/2014/main" id="{B34C32D0-2D25-47B2-8F9B-243BC3860349}"/>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xdr:row>
      <xdr:rowOff>170392</xdr:rowOff>
    </xdr:from>
    <xdr:ext cx="95250" cy="213632"/>
    <xdr:sp macro="" textlink="">
      <xdr:nvSpPr>
        <xdr:cNvPr id="1479" name="Text Box 15">
          <a:extLst>
            <a:ext uri="{FF2B5EF4-FFF2-40B4-BE49-F238E27FC236}">
              <a16:creationId xmlns:a16="http://schemas.microsoft.com/office/drawing/2014/main" id="{9125DF31-06EE-4A3F-905D-F70C95B4B562}"/>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0" name="Text Box 16">
          <a:extLst>
            <a:ext uri="{FF2B5EF4-FFF2-40B4-BE49-F238E27FC236}">
              <a16:creationId xmlns:a16="http://schemas.microsoft.com/office/drawing/2014/main" id="{00744E81-E8CC-41FE-9236-08845606E5DE}"/>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1" name="Text Box 17">
          <a:extLst>
            <a:ext uri="{FF2B5EF4-FFF2-40B4-BE49-F238E27FC236}">
              <a16:creationId xmlns:a16="http://schemas.microsoft.com/office/drawing/2014/main" id="{093468B3-0F55-4EAA-84DE-068D99DFF96A}"/>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2" name="Text Box 18">
          <a:extLst>
            <a:ext uri="{FF2B5EF4-FFF2-40B4-BE49-F238E27FC236}">
              <a16:creationId xmlns:a16="http://schemas.microsoft.com/office/drawing/2014/main" id="{543E5810-4E03-4D79-800B-E09376F3EB8D}"/>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3" name="Text Box 19">
          <a:extLst>
            <a:ext uri="{FF2B5EF4-FFF2-40B4-BE49-F238E27FC236}">
              <a16:creationId xmlns:a16="http://schemas.microsoft.com/office/drawing/2014/main" id="{93196C3A-D915-4F86-B806-B300195C311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4" name="Text Box 16">
          <a:extLst>
            <a:ext uri="{FF2B5EF4-FFF2-40B4-BE49-F238E27FC236}">
              <a16:creationId xmlns:a16="http://schemas.microsoft.com/office/drawing/2014/main" id="{F3622A50-11C1-4F62-B13C-476A65AA2177}"/>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5" name="Text Box 17">
          <a:extLst>
            <a:ext uri="{FF2B5EF4-FFF2-40B4-BE49-F238E27FC236}">
              <a16:creationId xmlns:a16="http://schemas.microsoft.com/office/drawing/2014/main" id="{D3BFB281-9E01-451D-BA7E-2A503CB9137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6" name="Text Box 18">
          <a:extLst>
            <a:ext uri="{FF2B5EF4-FFF2-40B4-BE49-F238E27FC236}">
              <a16:creationId xmlns:a16="http://schemas.microsoft.com/office/drawing/2014/main" id="{7D57D79F-3D81-4A6C-AFE5-10E4FF391679}"/>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7" name="Text Box 19">
          <a:extLst>
            <a:ext uri="{FF2B5EF4-FFF2-40B4-BE49-F238E27FC236}">
              <a16:creationId xmlns:a16="http://schemas.microsoft.com/office/drawing/2014/main" id="{3C38AF6E-028C-495B-BE5F-A078B9156895}"/>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8" name="Text Box 16">
          <a:extLst>
            <a:ext uri="{FF2B5EF4-FFF2-40B4-BE49-F238E27FC236}">
              <a16:creationId xmlns:a16="http://schemas.microsoft.com/office/drawing/2014/main" id="{1C1E741B-28BB-4BDD-B09D-ADF48A6C29E5}"/>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9" name="Text Box 17">
          <a:extLst>
            <a:ext uri="{FF2B5EF4-FFF2-40B4-BE49-F238E27FC236}">
              <a16:creationId xmlns:a16="http://schemas.microsoft.com/office/drawing/2014/main" id="{CF42996D-DF7E-41D1-9CCF-F6D502D4A609}"/>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0" name="Text Box 18">
          <a:extLst>
            <a:ext uri="{FF2B5EF4-FFF2-40B4-BE49-F238E27FC236}">
              <a16:creationId xmlns:a16="http://schemas.microsoft.com/office/drawing/2014/main" id="{01D71F6F-554C-49A8-B0C3-4CD6B7301ECA}"/>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1" name="Text Box 19">
          <a:extLst>
            <a:ext uri="{FF2B5EF4-FFF2-40B4-BE49-F238E27FC236}">
              <a16:creationId xmlns:a16="http://schemas.microsoft.com/office/drawing/2014/main" id="{C86287FC-4711-42AA-A91A-D3F5FDF67F26}"/>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92" name="Text Box 15">
          <a:extLst>
            <a:ext uri="{FF2B5EF4-FFF2-40B4-BE49-F238E27FC236}">
              <a16:creationId xmlns:a16="http://schemas.microsoft.com/office/drawing/2014/main" id="{739E9CFD-9A73-4A01-800A-0C9436033EA8}"/>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3" name="Text Box 16">
          <a:extLst>
            <a:ext uri="{FF2B5EF4-FFF2-40B4-BE49-F238E27FC236}">
              <a16:creationId xmlns:a16="http://schemas.microsoft.com/office/drawing/2014/main" id="{A560A2E6-5712-4990-87B6-F7EE3F0A9E75}"/>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4" name="Text Box 17">
          <a:extLst>
            <a:ext uri="{FF2B5EF4-FFF2-40B4-BE49-F238E27FC236}">
              <a16:creationId xmlns:a16="http://schemas.microsoft.com/office/drawing/2014/main" id="{BFC72EE1-F6C8-4A1F-83EF-992C00D72F7F}"/>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5" name="Text Box 18">
          <a:extLst>
            <a:ext uri="{FF2B5EF4-FFF2-40B4-BE49-F238E27FC236}">
              <a16:creationId xmlns:a16="http://schemas.microsoft.com/office/drawing/2014/main" id="{198B9725-7657-40D4-9028-2AC213C8AB0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6" name="Text Box 19">
          <a:extLst>
            <a:ext uri="{FF2B5EF4-FFF2-40B4-BE49-F238E27FC236}">
              <a16:creationId xmlns:a16="http://schemas.microsoft.com/office/drawing/2014/main" id="{0B9E08C8-91AD-4E0D-97F8-84C325BF80D7}"/>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8" name="Text Box 16">
          <a:extLst>
            <a:ext uri="{FF2B5EF4-FFF2-40B4-BE49-F238E27FC236}">
              <a16:creationId xmlns:a16="http://schemas.microsoft.com/office/drawing/2014/main" id="{50C3660B-9C97-41C1-B80D-D3BB037E57D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9" name="Text Box 17">
          <a:extLst>
            <a:ext uri="{FF2B5EF4-FFF2-40B4-BE49-F238E27FC236}">
              <a16:creationId xmlns:a16="http://schemas.microsoft.com/office/drawing/2014/main" id="{90ADEE77-17E0-4BD6-B853-9D9DDC503E24}"/>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00" name="Text Box 18">
          <a:extLst>
            <a:ext uri="{FF2B5EF4-FFF2-40B4-BE49-F238E27FC236}">
              <a16:creationId xmlns:a16="http://schemas.microsoft.com/office/drawing/2014/main" id="{7A111372-4C3F-4451-8E0C-279387E868E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1" name="Text Box 16">
          <a:extLst>
            <a:ext uri="{FF2B5EF4-FFF2-40B4-BE49-F238E27FC236}">
              <a16:creationId xmlns:a16="http://schemas.microsoft.com/office/drawing/2014/main" id="{2EE27570-ADDA-434C-8368-599FA1317EC1}"/>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2" name="Text Box 17">
          <a:extLst>
            <a:ext uri="{FF2B5EF4-FFF2-40B4-BE49-F238E27FC236}">
              <a16:creationId xmlns:a16="http://schemas.microsoft.com/office/drawing/2014/main" id="{2A64FB21-FE50-418C-A0E3-5985DE3CE6B7}"/>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3" name="Text Box 18">
          <a:extLst>
            <a:ext uri="{FF2B5EF4-FFF2-40B4-BE49-F238E27FC236}">
              <a16:creationId xmlns:a16="http://schemas.microsoft.com/office/drawing/2014/main" id="{ED4A8E1A-9750-4D6B-B1CA-5AC60767FB78}"/>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4" name="Text Box 19">
          <a:extLst>
            <a:ext uri="{FF2B5EF4-FFF2-40B4-BE49-F238E27FC236}">
              <a16:creationId xmlns:a16="http://schemas.microsoft.com/office/drawing/2014/main" id="{CE891067-0AAF-44DD-BCD6-4939304D1329}"/>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5" name="Text Box 16">
          <a:extLst>
            <a:ext uri="{FF2B5EF4-FFF2-40B4-BE49-F238E27FC236}">
              <a16:creationId xmlns:a16="http://schemas.microsoft.com/office/drawing/2014/main" id="{AE8CA4B1-1867-49E0-A57D-7F00F10F504C}"/>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6" name="Text Box 17">
          <a:extLst>
            <a:ext uri="{FF2B5EF4-FFF2-40B4-BE49-F238E27FC236}">
              <a16:creationId xmlns:a16="http://schemas.microsoft.com/office/drawing/2014/main" id="{C9A97496-BE18-4152-830A-8A5527339503}"/>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7" name="Text Box 18">
          <a:extLst>
            <a:ext uri="{FF2B5EF4-FFF2-40B4-BE49-F238E27FC236}">
              <a16:creationId xmlns:a16="http://schemas.microsoft.com/office/drawing/2014/main" id="{C0775CE6-BB7C-428F-856C-B47912E87A16}"/>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8" name="Text Box 19">
          <a:extLst>
            <a:ext uri="{FF2B5EF4-FFF2-40B4-BE49-F238E27FC236}">
              <a16:creationId xmlns:a16="http://schemas.microsoft.com/office/drawing/2014/main" id="{94FD981D-A315-4894-BD60-96343604DB2D}"/>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09" name="Text Box 16">
          <a:extLst>
            <a:ext uri="{FF2B5EF4-FFF2-40B4-BE49-F238E27FC236}">
              <a16:creationId xmlns:a16="http://schemas.microsoft.com/office/drawing/2014/main" id="{B2CA7AAE-5640-4245-B37D-D9AFE1890E3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0" name="Text Box 17">
          <a:extLst>
            <a:ext uri="{FF2B5EF4-FFF2-40B4-BE49-F238E27FC236}">
              <a16:creationId xmlns:a16="http://schemas.microsoft.com/office/drawing/2014/main" id="{98CA5E7A-D5F7-4A5B-B03C-9CDB128F43EF}"/>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1" name="Text Box 18">
          <a:extLst>
            <a:ext uri="{FF2B5EF4-FFF2-40B4-BE49-F238E27FC236}">
              <a16:creationId xmlns:a16="http://schemas.microsoft.com/office/drawing/2014/main" id="{31A88C69-43AF-48E9-9143-6AE3494FC632}"/>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2" name="Text Box 19">
          <a:extLst>
            <a:ext uri="{FF2B5EF4-FFF2-40B4-BE49-F238E27FC236}">
              <a16:creationId xmlns:a16="http://schemas.microsoft.com/office/drawing/2014/main" id="{7AF13AA3-EF0A-4F5D-ACA5-9AB8BA99F413}"/>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1513" name="Text Box 15">
          <a:extLst>
            <a:ext uri="{FF2B5EF4-FFF2-40B4-BE49-F238E27FC236}">
              <a16:creationId xmlns:a16="http://schemas.microsoft.com/office/drawing/2014/main" id="{A14F770B-D620-406A-B21D-E4C321B44781}"/>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4" name="Text Box 16">
          <a:extLst>
            <a:ext uri="{FF2B5EF4-FFF2-40B4-BE49-F238E27FC236}">
              <a16:creationId xmlns:a16="http://schemas.microsoft.com/office/drawing/2014/main" id="{E43E8CC7-A98E-4E61-9116-A5B4659ED9D3}"/>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5" name="Text Box 17">
          <a:extLst>
            <a:ext uri="{FF2B5EF4-FFF2-40B4-BE49-F238E27FC236}">
              <a16:creationId xmlns:a16="http://schemas.microsoft.com/office/drawing/2014/main" id="{4193BF55-423E-4A80-9595-A533EEEE6705}"/>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6" name="Text Box 18">
          <a:extLst>
            <a:ext uri="{FF2B5EF4-FFF2-40B4-BE49-F238E27FC236}">
              <a16:creationId xmlns:a16="http://schemas.microsoft.com/office/drawing/2014/main" id="{CB8EC99E-B74C-45AB-82F9-5BC4290FA27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7" name="Text Box 19">
          <a:extLst>
            <a:ext uri="{FF2B5EF4-FFF2-40B4-BE49-F238E27FC236}">
              <a16:creationId xmlns:a16="http://schemas.microsoft.com/office/drawing/2014/main" id="{4F9E109D-F330-4741-BBA4-0928762C092F}"/>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518" name="Text Box 15">
          <a:extLst>
            <a:ext uri="{FF2B5EF4-FFF2-40B4-BE49-F238E27FC236}">
              <a16:creationId xmlns:a16="http://schemas.microsoft.com/office/drawing/2014/main" id="{91334606-1298-4078-BB55-AE050977BD83}"/>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19" name="Text Box 16">
          <a:extLst>
            <a:ext uri="{FF2B5EF4-FFF2-40B4-BE49-F238E27FC236}">
              <a16:creationId xmlns:a16="http://schemas.microsoft.com/office/drawing/2014/main" id="{ED611053-AA08-40BF-90F4-5DE12E56A604}"/>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0" name="Text Box 17">
          <a:extLst>
            <a:ext uri="{FF2B5EF4-FFF2-40B4-BE49-F238E27FC236}">
              <a16:creationId xmlns:a16="http://schemas.microsoft.com/office/drawing/2014/main" id="{B666A416-E08A-4134-AA44-8607C3C2B70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1" name="Text Box 18">
          <a:extLst>
            <a:ext uri="{FF2B5EF4-FFF2-40B4-BE49-F238E27FC236}">
              <a16:creationId xmlns:a16="http://schemas.microsoft.com/office/drawing/2014/main" id="{CA3C7053-4CF8-46F5-A633-7791F59F9FB5}"/>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2" name="Text Box 19">
          <a:extLst>
            <a:ext uri="{FF2B5EF4-FFF2-40B4-BE49-F238E27FC236}">
              <a16:creationId xmlns:a16="http://schemas.microsoft.com/office/drawing/2014/main" id="{6B657CBF-FE3D-4221-96B9-92AEB2502FE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1523" name="Text Box 15">
          <a:extLst>
            <a:ext uri="{FF2B5EF4-FFF2-40B4-BE49-F238E27FC236}">
              <a16:creationId xmlns:a16="http://schemas.microsoft.com/office/drawing/2014/main" id="{1E39AE52-D574-4F46-BCCC-38B8B4FE2167}"/>
            </a:ext>
          </a:extLst>
        </xdr:cNvPr>
        <xdr:cNvSpPr txBox="1">
          <a:spLocks noChangeArrowheads="1"/>
        </xdr:cNvSpPr>
      </xdr:nvSpPr>
      <xdr:spPr bwMode="auto">
        <a:xfrm>
          <a:off x="15690273"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1524" name="Text Box 15">
          <a:extLst>
            <a:ext uri="{FF2B5EF4-FFF2-40B4-BE49-F238E27FC236}">
              <a16:creationId xmlns:a16="http://schemas.microsoft.com/office/drawing/2014/main" id="{E0CA6FD4-0D78-4DDC-8F37-A02CB4EFE356}"/>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5" name="Text Box 16">
          <a:extLst>
            <a:ext uri="{FF2B5EF4-FFF2-40B4-BE49-F238E27FC236}">
              <a16:creationId xmlns:a16="http://schemas.microsoft.com/office/drawing/2014/main" id="{CB7347CF-46A4-4EA0-86CF-E749B1474A09}"/>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6" name="Text Box 17">
          <a:extLst>
            <a:ext uri="{FF2B5EF4-FFF2-40B4-BE49-F238E27FC236}">
              <a16:creationId xmlns:a16="http://schemas.microsoft.com/office/drawing/2014/main" id="{B04D1E89-C9FC-4B0C-B454-DDE51CE7F46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7" name="Text Box 18">
          <a:extLst>
            <a:ext uri="{FF2B5EF4-FFF2-40B4-BE49-F238E27FC236}">
              <a16:creationId xmlns:a16="http://schemas.microsoft.com/office/drawing/2014/main" id="{34BC1373-70A9-487A-9A6E-90D5525217DE}"/>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8" name="Text Box 19">
          <a:extLst>
            <a:ext uri="{FF2B5EF4-FFF2-40B4-BE49-F238E27FC236}">
              <a16:creationId xmlns:a16="http://schemas.microsoft.com/office/drawing/2014/main" id="{B2033E01-0D95-47AF-8496-7D2D0BE59DDC}"/>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1529" name="Text Box 15">
          <a:extLst>
            <a:ext uri="{FF2B5EF4-FFF2-40B4-BE49-F238E27FC236}">
              <a16:creationId xmlns:a16="http://schemas.microsoft.com/office/drawing/2014/main" id="{10B42D6B-D56A-4331-8197-77898F7768D8}"/>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1530" name="Text Box 15">
          <a:extLst>
            <a:ext uri="{FF2B5EF4-FFF2-40B4-BE49-F238E27FC236}">
              <a16:creationId xmlns:a16="http://schemas.microsoft.com/office/drawing/2014/main" id="{5456CFC5-867F-47B6-B1D9-25D50930036C}"/>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19</xdr:row>
      <xdr:rowOff>504825</xdr:rowOff>
    </xdr:from>
    <xdr:ext cx="95250" cy="442269"/>
    <xdr:sp macro="" textlink="">
      <xdr:nvSpPr>
        <xdr:cNvPr id="1531" name="Text Box 15">
          <a:extLst>
            <a:ext uri="{FF2B5EF4-FFF2-40B4-BE49-F238E27FC236}">
              <a16:creationId xmlns:a16="http://schemas.microsoft.com/office/drawing/2014/main" id="{A49AA27D-F3D1-4692-BC27-0B006F64D72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2" name="Text Box 16">
          <a:extLst>
            <a:ext uri="{FF2B5EF4-FFF2-40B4-BE49-F238E27FC236}">
              <a16:creationId xmlns:a16="http://schemas.microsoft.com/office/drawing/2014/main" id="{9598EBFC-D5D8-40BF-8BED-30C5F79DDB1C}"/>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3" name="Text Box 17">
          <a:extLst>
            <a:ext uri="{FF2B5EF4-FFF2-40B4-BE49-F238E27FC236}">
              <a16:creationId xmlns:a16="http://schemas.microsoft.com/office/drawing/2014/main" id="{6AE8D304-7516-4742-9CD5-31A4FF0847C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4" name="Text Box 18">
          <a:extLst>
            <a:ext uri="{FF2B5EF4-FFF2-40B4-BE49-F238E27FC236}">
              <a16:creationId xmlns:a16="http://schemas.microsoft.com/office/drawing/2014/main" id="{34212A20-11FD-4880-AC36-ADA2CD25CCC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1535" name="Text Box 15">
          <a:extLst>
            <a:ext uri="{FF2B5EF4-FFF2-40B4-BE49-F238E27FC236}">
              <a16:creationId xmlns:a16="http://schemas.microsoft.com/office/drawing/2014/main" id="{827D1593-1E4A-43F9-A6D8-B4D24F74E14C}"/>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6" name="Text Box 16">
          <a:extLst>
            <a:ext uri="{FF2B5EF4-FFF2-40B4-BE49-F238E27FC236}">
              <a16:creationId xmlns:a16="http://schemas.microsoft.com/office/drawing/2014/main" id="{CA39D431-DC7D-4C04-8AB3-E83B00A8BFA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7" name="Text Box 17">
          <a:extLst>
            <a:ext uri="{FF2B5EF4-FFF2-40B4-BE49-F238E27FC236}">
              <a16:creationId xmlns:a16="http://schemas.microsoft.com/office/drawing/2014/main" id="{28DA5597-412A-4B1C-A197-4B43C3895AD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8" name="Text Box 18">
          <a:extLst>
            <a:ext uri="{FF2B5EF4-FFF2-40B4-BE49-F238E27FC236}">
              <a16:creationId xmlns:a16="http://schemas.microsoft.com/office/drawing/2014/main" id="{014CC820-A786-47F6-8982-DCE8080A5B7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9" name="Text Box 19">
          <a:extLst>
            <a:ext uri="{FF2B5EF4-FFF2-40B4-BE49-F238E27FC236}">
              <a16:creationId xmlns:a16="http://schemas.microsoft.com/office/drawing/2014/main" id="{3A2D3AE6-0509-46C6-BF91-63CFBC13D45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0" name="Text Box 16">
          <a:extLst>
            <a:ext uri="{FF2B5EF4-FFF2-40B4-BE49-F238E27FC236}">
              <a16:creationId xmlns:a16="http://schemas.microsoft.com/office/drawing/2014/main" id="{FD61AEC9-BE08-45D3-9394-60DD70D55B2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1" name="Text Box 17">
          <a:extLst>
            <a:ext uri="{FF2B5EF4-FFF2-40B4-BE49-F238E27FC236}">
              <a16:creationId xmlns:a16="http://schemas.microsoft.com/office/drawing/2014/main" id="{3933EB9E-342C-46A8-9AB4-391D446830A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2" name="Text Box 18">
          <a:extLst>
            <a:ext uri="{FF2B5EF4-FFF2-40B4-BE49-F238E27FC236}">
              <a16:creationId xmlns:a16="http://schemas.microsoft.com/office/drawing/2014/main" id="{AF52F17D-9264-4352-B851-D02ED2879C01}"/>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3" name="Text Box 19">
          <a:extLst>
            <a:ext uri="{FF2B5EF4-FFF2-40B4-BE49-F238E27FC236}">
              <a16:creationId xmlns:a16="http://schemas.microsoft.com/office/drawing/2014/main" id="{AED1A02B-0138-430B-8048-1767E785CBDB}"/>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4" name="Text Box 16">
          <a:extLst>
            <a:ext uri="{FF2B5EF4-FFF2-40B4-BE49-F238E27FC236}">
              <a16:creationId xmlns:a16="http://schemas.microsoft.com/office/drawing/2014/main" id="{FE768798-1A75-47C0-A971-041099BD0CB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5" name="Text Box 17">
          <a:extLst>
            <a:ext uri="{FF2B5EF4-FFF2-40B4-BE49-F238E27FC236}">
              <a16:creationId xmlns:a16="http://schemas.microsoft.com/office/drawing/2014/main" id="{E11F6D05-6B7B-495F-931D-CD67892F0E1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6" name="Text Box 18">
          <a:extLst>
            <a:ext uri="{FF2B5EF4-FFF2-40B4-BE49-F238E27FC236}">
              <a16:creationId xmlns:a16="http://schemas.microsoft.com/office/drawing/2014/main" id="{D951D338-D327-4A87-981C-94D812D84AD1}"/>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7" name="Text Box 19">
          <a:extLst>
            <a:ext uri="{FF2B5EF4-FFF2-40B4-BE49-F238E27FC236}">
              <a16:creationId xmlns:a16="http://schemas.microsoft.com/office/drawing/2014/main" id="{93B3E3A1-53BE-4981-953E-BD54C9070F1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8" name="Text Box 16">
          <a:extLst>
            <a:ext uri="{FF2B5EF4-FFF2-40B4-BE49-F238E27FC236}">
              <a16:creationId xmlns:a16="http://schemas.microsoft.com/office/drawing/2014/main" id="{4125C643-D169-4369-8B03-73D989AD39E5}"/>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9" name="Text Box 17">
          <a:extLst>
            <a:ext uri="{FF2B5EF4-FFF2-40B4-BE49-F238E27FC236}">
              <a16:creationId xmlns:a16="http://schemas.microsoft.com/office/drawing/2014/main" id="{38B11184-D6CE-48D5-8DC2-D766BEFB11EE}"/>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0" name="Text Box 18">
          <a:extLst>
            <a:ext uri="{FF2B5EF4-FFF2-40B4-BE49-F238E27FC236}">
              <a16:creationId xmlns:a16="http://schemas.microsoft.com/office/drawing/2014/main" id="{C7875718-6AB7-44A3-B454-E835749A59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1" name="Text Box 19">
          <a:extLst>
            <a:ext uri="{FF2B5EF4-FFF2-40B4-BE49-F238E27FC236}">
              <a16:creationId xmlns:a16="http://schemas.microsoft.com/office/drawing/2014/main" id="{FDC757AA-7267-409D-88B6-0F5A4B1FE92F}"/>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2" name="Text Box 16">
          <a:extLst>
            <a:ext uri="{FF2B5EF4-FFF2-40B4-BE49-F238E27FC236}">
              <a16:creationId xmlns:a16="http://schemas.microsoft.com/office/drawing/2014/main" id="{12DDE240-63A3-4E15-9DB8-C868C8420659}"/>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3" name="Text Box 17">
          <a:extLst>
            <a:ext uri="{FF2B5EF4-FFF2-40B4-BE49-F238E27FC236}">
              <a16:creationId xmlns:a16="http://schemas.microsoft.com/office/drawing/2014/main" id="{E14E1608-7D17-4337-B1F1-B7E2C2682453}"/>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4" name="Text Box 18">
          <a:extLst>
            <a:ext uri="{FF2B5EF4-FFF2-40B4-BE49-F238E27FC236}">
              <a16:creationId xmlns:a16="http://schemas.microsoft.com/office/drawing/2014/main" id="{BF4B87C2-50A9-4256-9F03-D2B4AFFCA22D}"/>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5" name="Text Box 19">
          <a:extLst>
            <a:ext uri="{FF2B5EF4-FFF2-40B4-BE49-F238E27FC236}">
              <a16:creationId xmlns:a16="http://schemas.microsoft.com/office/drawing/2014/main" id="{2EA7D1CE-DA5B-412B-9381-959C5231C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1556" name="Text Box 15">
          <a:extLst>
            <a:ext uri="{FF2B5EF4-FFF2-40B4-BE49-F238E27FC236}">
              <a16:creationId xmlns:a16="http://schemas.microsoft.com/office/drawing/2014/main" id="{0D77432B-24BD-4397-B41A-7D17DC4BBDC3}"/>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7" name="Text Box 16">
          <a:extLst>
            <a:ext uri="{FF2B5EF4-FFF2-40B4-BE49-F238E27FC236}">
              <a16:creationId xmlns:a16="http://schemas.microsoft.com/office/drawing/2014/main" id="{B4B468B0-9F52-46A6-BA3D-4B3342010BC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8" name="Text Box 17">
          <a:extLst>
            <a:ext uri="{FF2B5EF4-FFF2-40B4-BE49-F238E27FC236}">
              <a16:creationId xmlns:a16="http://schemas.microsoft.com/office/drawing/2014/main" id="{F01B3B25-931A-4D9D-9C81-97D2F2148A8A}"/>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9" name="Text Box 18">
          <a:extLst>
            <a:ext uri="{FF2B5EF4-FFF2-40B4-BE49-F238E27FC236}">
              <a16:creationId xmlns:a16="http://schemas.microsoft.com/office/drawing/2014/main" id="{4753B3BB-3CD2-423E-9EA6-A16D857B5E57}"/>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60" name="Text Box 19">
          <a:extLst>
            <a:ext uri="{FF2B5EF4-FFF2-40B4-BE49-F238E27FC236}">
              <a16:creationId xmlns:a16="http://schemas.microsoft.com/office/drawing/2014/main" id="{06CB2CD5-4D79-499B-A3AF-AAC6AA8408A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23</xdr:row>
      <xdr:rowOff>504825</xdr:rowOff>
    </xdr:from>
    <xdr:ext cx="95250" cy="442269"/>
    <xdr:sp macro="" textlink="">
      <xdr:nvSpPr>
        <xdr:cNvPr id="1561" name="Text Box 15">
          <a:extLst>
            <a:ext uri="{FF2B5EF4-FFF2-40B4-BE49-F238E27FC236}">
              <a16:creationId xmlns:a16="http://schemas.microsoft.com/office/drawing/2014/main" id="{46CAB5E6-1473-4108-9ADC-3C9A7154BF64}"/>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2" name="Text Box 16">
          <a:extLst>
            <a:ext uri="{FF2B5EF4-FFF2-40B4-BE49-F238E27FC236}">
              <a16:creationId xmlns:a16="http://schemas.microsoft.com/office/drawing/2014/main" id="{457AB3BF-5D27-4DBD-BEE9-F5C5E5F8F6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3" name="Text Box 17">
          <a:extLst>
            <a:ext uri="{FF2B5EF4-FFF2-40B4-BE49-F238E27FC236}">
              <a16:creationId xmlns:a16="http://schemas.microsoft.com/office/drawing/2014/main" id="{12EE7C86-EBC5-4493-95C0-5B6F3992AD38}"/>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4" name="Text Box 18">
          <a:extLst>
            <a:ext uri="{FF2B5EF4-FFF2-40B4-BE49-F238E27FC236}">
              <a16:creationId xmlns:a16="http://schemas.microsoft.com/office/drawing/2014/main" id="{61613A39-1DAE-4B49-9DFD-5C9253D8A141}"/>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5" name="Text Box 16">
          <a:extLst>
            <a:ext uri="{FF2B5EF4-FFF2-40B4-BE49-F238E27FC236}">
              <a16:creationId xmlns:a16="http://schemas.microsoft.com/office/drawing/2014/main" id="{B09074E0-1B62-4A61-8D28-80B3E620E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6" name="Text Box 17">
          <a:extLst>
            <a:ext uri="{FF2B5EF4-FFF2-40B4-BE49-F238E27FC236}">
              <a16:creationId xmlns:a16="http://schemas.microsoft.com/office/drawing/2014/main" id="{4027B645-8E7A-492D-A347-9C835B226CFC}"/>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7" name="Text Box 18">
          <a:extLst>
            <a:ext uri="{FF2B5EF4-FFF2-40B4-BE49-F238E27FC236}">
              <a16:creationId xmlns:a16="http://schemas.microsoft.com/office/drawing/2014/main" id="{D44228D8-26C4-4FC2-874E-79B3EDF2B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8" name="Text Box 19">
          <a:extLst>
            <a:ext uri="{FF2B5EF4-FFF2-40B4-BE49-F238E27FC236}">
              <a16:creationId xmlns:a16="http://schemas.microsoft.com/office/drawing/2014/main" id="{4281097B-CE1F-4EAE-8618-8F57171D1366}"/>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9" name="Text Box 16">
          <a:extLst>
            <a:ext uri="{FF2B5EF4-FFF2-40B4-BE49-F238E27FC236}">
              <a16:creationId xmlns:a16="http://schemas.microsoft.com/office/drawing/2014/main" id="{5C0200A8-9C10-44FC-B638-953AA25599C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0" name="Text Box 17">
          <a:extLst>
            <a:ext uri="{FF2B5EF4-FFF2-40B4-BE49-F238E27FC236}">
              <a16:creationId xmlns:a16="http://schemas.microsoft.com/office/drawing/2014/main" id="{BD588144-5027-46E8-8783-66D0DCC7A667}"/>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1" name="Text Box 18">
          <a:extLst>
            <a:ext uri="{FF2B5EF4-FFF2-40B4-BE49-F238E27FC236}">
              <a16:creationId xmlns:a16="http://schemas.microsoft.com/office/drawing/2014/main" id="{78931F9B-6984-4CEB-BE78-C621405813ED}"/>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2" name="Text Box 19">
          <a:extLst>
            <a:ext uri="{FF2B5EF4-FFF2-40B4-BE49-F238E27FC236}">
              <a16:creationId xmlns:a16="http://schemas.microsoft.com/office/drawing/2014/main" id="{8E62D781-6342-4F58-BAF1-42FB840B6DB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1573" name="Text Box 15">
          <a:extLst>
            <a:ext uri="{FF2B5EF4-FFF2-40B4-BE49-F238E27FC236}">
              <a16:creationId xmlns:a16="http://schemas.microsoft.com/office/drawing/2014/main" id="{9A730AA6-B09C-4931-B5D7-9B4E48762E3B}"/>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1574" name="Text Box 15">
          <a:extLst>
            <a:ext uri="{FF2B5EF4-FFF2-40B4-BE49-F238E27FC236}">
              <a16:creationId xmlns:a16="http://schemas.microsoft.com/office/drawing/2014/main" id="{66857527-B58D-4282-8AE1-A6B32C694DC1}"/>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1575" name="Text Box 15">
          <a:extLst>
            <a:ext uri="{FF2B5EF4-FFF2-40B4-BE49-F238E27FC236}">
              <a16:creationId xmlns:a16="http://schemas.microsoft.com/office/drawing/2014/main" id="{121D662A-258A-4E21-9FC5-E40A33C31DFD}"/>
            </a:ext>
          </a:extLst>
        </xdr:cNvPr>
        <xdr:cNvSpPr txBox="1">
          <a:spLocks noChangeArrowheads="1"/>
        </xdr:cNvSpPr>
      </xdr:nvSpPr>
      <xdr:spPr bwMode="auto">
        <a:xfrm>
          <a:off x="15690273"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1576" name="Text Box 15">
          <a:extLst>
            <a:ext uri="{FF2B5EF4-FFF2-40B4-BE49-F238E27FC236}">
              <a16:creationId xmlns:a16="http://schemas.microsoft.com/office/drawing/2014/main" id="{FBEF3D98-BE6A-4C4C-ACFF-C85E56268F5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1577" name="Text Box 15">
          <a:extLst>
            <a:ext uri="{FF2B5EF4-FFF2-40B4-BE49-F238E27FC236}">
              <a16:creationId xmlns:a16="http://schemas.microsoft.com/office/drawing/2014/main" id="{FF2D76C3-87AB-460D-AC91-4C25E407BED3}"/>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1578" name="Text Box 15">
          <a:extLst>
            <a:ext uri="{FF2B5EF4-FFF2-40B4-BE49-F238E27FC236}">
              <a16:creationId xmlns:a16="http://schemas.microsoft.com/office/drawing/2014/main" id="{80868FC0-3E98-46DC-88EB-E975E747B3AD}"/>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79" name="Text Box 16">
          <a:extLst>
            <a:ext uri="{FF2B5EF4-FFF2-40B4-BE49-F238E27FC236}">
              <a16:creationId xmlns:a16="http://schemas.microsoft.com/office/drawing/2014/main" id="{7592F477-4C97-414A-A590-635B1A3AFE97}"/>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0" name="Text Box 17">
          <a:extLst>
            <a:ext uri="{FF2B5EF4-FFF2-40B4-BE49-F238E27FC236}">
              <a16:creationId xmlns:a16="http://schemas.microsoft.com/office/drawing/2014/main" id="{D01B1E0C-8F64-4881-AFA0-1B4D7E1E41B1}"/>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1" name="Text Box 18">
          <a:extLst>
            <a:ext uri="{FF2B5EF4-FFF2-40B4-BE49-F238E27FC236}">
              <a16:creationId xmlns:a16="http://schemas.microsoft.com/office/drawing/2014/main" id="{1C2A6337-B65E-47BD-BC94-02E92A7D8C95}"/>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2" name="Text Box 19">
          <a:extLst>
            <a:ext uri="{FF2B5EF4-FFF2-40B4-BE49-F238E27FC236}">
              <a16:creationId xmlns:a16="http://schemas.microsoft.com/office/drawing/2014/main" id="{26620325-AFEB-4C14-8081-3CF1FD64AF86}"/>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3" name="Text Box 16">
          <a:extLst>
            <a:ext uri="{FF2B5EF4-FFF2-40B4-BE49-F238E27FC236}">
              <a16:creationId xmlns:a16="http://schemas.microsoft.com/office/drawing/2014/main" id="{AA87B871-F505-4134-B599-51106FE5BD5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4" name="Text Box 17">
          <a:extLst>
            <a:ext uri="{FF2B5EF4-FFF2-40B4-BE49-F238E27FC236}">
              <a16:creationId xmlns:a16="http://schemas.microsoft.com/office/drawing/2014/main" id="{6BF17569-B708-4124-9254-FC0A2735BC5C}"/>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5" name="Text Box 18">
          <a:extLst>
            <a:ext uri="{FF2B5EF4-FFF2-40B4-BE49-F238E27FC236}">
              <a16:creationId xmlns:a16="http://schemas.microsoft.com/office/drawing/2014/main" id="{E90EC142-046D-4C55-8A88-3EFD222516B7}"/>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6" name="Text Box 19">
          <a:extLst>
            <a:ext uri="{FF2B5EF4-FFF2-40B4-BE49-F238E27FC236}">
              <a16:creationId xmlns:a16="http://schemas.microsoft.com/office/drawing/2014/main" id="{1A3DDC16-72C3-40DB-BA8A-6EEA428914F4}"/>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7" name="Text Box 16">
          <a:extLst>
            <a:ext uri="{FF2B5EF4-FFF2-40B4-BE49-F238E27FC236}">
              <a16:creationId xmlns:a16="http://schemas.microsoft.com/office/drawing/2014/main" id="{E27F9379-264B-4277-87B1-BAE005AC6595}"/>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8" name="Text Box 17">
          <a:extLst>
            <a:ext uri="{FF2B5EF4-FFF2-40B4-BE49-F238E27FC236}">
              <a16:creationId xmlns:a16="http://schemas.microsoft.com/office/drawing/2014/main" id="{B77FBF61-049B-4BAE-8398-3A47138B4909}"/>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9" name="Text Box 18">
          <a:extLst>
            <a:ext uri="{FF2B5EF4-FFF2-40B4-BE49-F238E27FC236}">
              <a16:creationId xmlns:a16="http://schemas.microsoft.com/office/drawing/2014/main" id="{7DC62485-9466-41A0-832E-4008323C14F7}"/>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90" name="Text Box 19">
          <a:extLst>
            <a:ext uri="{FF2B5EF4-FFF2-40B4-BE49-F238E27FC236}">
              <a16:creationId xmlns:a16="http://schemas.microsoft.com/office/drawing/2014/main" id="{8861D871-CF73-4087-9F3D-3E27A95BF75B}"/>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1" name="Text Box 16">
          <a:extLst>
            <a:ext uri="{FF2B5EF4-FFF2-40B4-BE49-F238E27FC236}">
              <a16:creationId xmlns:a16="http://schemas.microsoft.com/office/drawing/2014/main" id="{77E2D468-7A6F-4130-9FB6-9B0A049A50FF}"/>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2" name="Text Box 17">
          <a:extLst>
            <a:ext uri="{FF2B5EF4-FFF2-40B4-BE49-F238E27FC236}">
              <a16:creationId xmlns:a16="http://schemas.microsoft.com/office/drawing/2014/main" id="{E6A589EB-309F-481E-AF6D-8A370FE72D22}"/>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3" name="Text Box 18">
          <a:extLst>
            <a:ext uri="{FF2B5EF4-FFF2-40B4-BE49-F238E27FC236}">
              <a16:creationId xmlns:a16="http://schemas.microsoft.com/office/drawing/2014/main" id="{14F9D488-B9C6-443D-98E4-B1013724239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4" name="Text Box 19">
          <a:extLst>
            <a:ext uri="{FF2B5EF4-FFF2-40B4-BE49-F238E27FC236}">
              <a16:creationId xmlns:a16="http://schemas.microsoft.com/office/drawing/2014/main" id="{723ED325-F8CF-4306-81EC-FB87639D7BF9}"/>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5" name="Text Box 16">
          <a:extLst>
            <a:ext uri="{FF2B5EF4-FFF2-40B4-BE49-F238E27FC236}">
              <a16:creationId xmlns:a16="http://schemas.microsoft.com/office/drawing/2014/main" id="{B3234C51-08EB-469B-A4DD-1B9642E2E1A9}"/>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6" name="Text Box 17">
          <a:extLst>
            <a:ext uri="{FF2B5EF4-FFF2-40B4-BE49-F238E27FC236}">
              <a16:creationId xmlns:a16="http://schemas.microsoft.com/office/drawing/2014/main" id="{18DA1026-19D7-4C9D-BC31-3F650D8490B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7" name="Text Box 18">
          <a:extLst>
            <a:ext uri="{FF2B5EF4-FFF2-40B4-BE49-F238E27FC236}">
              <a16:creationId xmlns:a16="http://schemas.microsoft.com/office/drawing/2014/main" id="{F067DF14-EF9D-4E2B-9EFB-DD4E6C664FEB}"/>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8" name="Text Box 16">
          <a:extLst>
            <a:ext uri="{FF2B5EF4-FFF2-40B4-BE49-F238E27FC236}">
              <a16:creationId xmlns:a16="http://schemas.microsoft.com/office/drawing/2014/main" id="{0040CC2D-1486-43DE-928C-C0966C26731F}"/>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9" name="Text Box 17">
          <a:extLst>
            <a:ext uri="{FF2B5EF4-FFF2-40B4-BE49-F238E27FC236}">
              <a16:creationId xmlns:a16="http://schemas.microsoft.com/office/drawing/2014/main" id="{235497A7-E1A0-4337-B5D7-9F1D654DB758}"/>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0" name="Text Box 18">
          <a:extLst>
            <a:ext uri="{FF2B5EF4-FFF2-40B4-BE49-F238E27FC236}">
              <a16:creationId xmlns:a16="http://schemas.microsoft.com/office/drawing/2014/main" id="{228D0AAD-1963-410D-8AE4-AF4A5C66DF0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1" name="Text Box 19">
          <a:extLst>
            <a:ext uri="{FF2B5EF4-FFF2-40B4-BE49-F238E27FC236}">
              <a16:creationId xmlns:a16="http://schemas.microsoft.com/office/drawing/2014/main" id="{255D6614-745E-4A7C-A57F-902AB7D5B22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2" name="Text Box 16">
          <a:extLst>
            <a:ext uri="{FF2B5EF4-FFF2-40B4-BE49-F238E27FC236}">
              <a16:creationId xmlns:a16="http://schemas.microsoft.com/office/drawing/2014/main" id="{71535F2F-28AF-499B-B5DD-F1E2CA6548C9}"/>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3" name="Text Box 17">
          <a:extLst>
            <a:ext uri="{FF2B5EF4-FFF2-40B4-BE49-F238E27FC236}">
              <a16:creationId xmlns:a16="http://schemas.microsoft.com/office/drawing/2014/main" id="{8DDD459A-6E93-4B13-9B5E-4F3900E5D94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4" name="Text Box 18">
          <a:extLst>
            <a:ext uri="{FF2B5EF4-FFF2-40B4-BE49-F238E27FC236}">
              <a16:creationId xmlns:a16="http://schemas.microsoft.com/office/drawing/2014/main" id="{7B10EA4C-1988-490F-8717-C0D4FFD4160B}"/>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5" name="Text Box 19">
          <a:extLst>
            <a:ext uri="{FF2B5EF4-FFF2-40B4-BE49-F238E27FC236}">
              <a16:creationId xmlns:a16="http://schemas.microsoft.com/office/drawing/2014/main" id="{E1B6476D-255D-41A0-A7E8-B8251227CE1D}"/>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6" name="Text Box 16">
          <a:extLst>
            <a:ext uri="{FF2B5EF4-FFF2-40B4-BE49-F238E27FC236}">
              <a16:creationId xmlns:a16="http://schemas.microsoft.com/office/drawing/2014/main" id="{27DBA62A-A187-446E-856B-0408E5650C55}"/>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7" name="Text Box 17">
          <a:extLst>
            <a:ext uri="{FF2B5EF4-FFF2-40B4-BE49-F238E27FC236}">
              <a16:creationId xmlns:a16="http://schemas.microsoft.com/office/drawing/2014/main" id="{127D5FCA-3C75-40CC-9951-00A08B419B1B}"/>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8" name="Text Box 18">
          <a:extLst>
            <a:ext uri="{FF2B5EF4-FFF2-40B4-BE49-F238E27FC236}">
              <a16:creationId xmlns:a16="http://schemas.microsoft.com/office/drawing/2014/main" id="{29E3D086-F282-4ABE-8569-A05657DB1CB2}"/>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9" name="Text Box 19">
          <a:extLst>
            <a:ext uri="{FF2B5EF4-FFF2-40B4-BE49-F238E27FC236}">
              <a16:creationId xmlns:a16="http://schemas.microsoft.com/office/drawing/2014/main" id="{7AEDF135-6564-45D4-AC92-A0910EF62D23}"/>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61691"/>
    <xdr:sp macro="" textlink="">
      <xdr:nvSpPr>
        <xdr:cNvPr id="1610" name="Text Box 15">
          <a:extLst>
            <a:ext uri="{FF2B5EF4-FFF2-40B4-BE49-F238E27FC236}">
              <a16:creationId xmlns:a16="http://schemas.microsoft.com/office/drawing/2014/main" id="{1412B394-D3CC-4AB9-843F-1071280087A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1" name="Text Box 16">
          <a:extLst>
            <a:ext uri="{FF2B5EF4-FFF2-40B4-BE49-F238E27FC236}">
              <a16:creationId xmlns:a16="http://schemas.microsoft.com/office/drawing/2014/main" id="{DB9A8FF1-C79A-4305-9D77-28C1D12AE02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2" name="Text Box 17">
          <a:extLst>
            <a:ext uri="{FF2B5EF4-FFF2-40B4-BE49-F238E27FC236}">
              <a16:creationId xmlns:a16="http://schemas.microsoft.com/office/drawing/2014/main" id="{A2C2C059-9238-41E9-A304-FAECAA30783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3" name="Text Box 18">
          <a:extLst>
            <a:ext uri="{FF2B5EF4-FFF2-40B4-BE49-F238E27FC236}">
              <a16:creationId xmlns:a16="http://schemas.microsoft.com/office/drawing/2014/main" id="{3781FA22-9C98-49F8-8B15-AF3ABC485DC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4" name="Text Box 19">
          <a:extLst>
            <a:ext uri="{FF2B5EF4-FFF2-40B4-BE49-F238E27FC236}">
              <a16:creationId xmlns:a16="http://schemas.microsoft.com/office/drawing/2014/main" id="{F83D04CF-01C4-4572-8D27-4661FB5EC1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1615" name="Text Box 15">
          <a:extLst>
            <a:ext uri="{FF2B5EF4-FFF2-40B4-BE49-F238E27FC236}">
              <a16:creationId xmlns:a16="http://schemas.microsoft.com/office/drawing/2014/main" id="{DA7F112F-2078-4C4B-8BC8-B4B74D7CC72C}"/>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6" name="Text Box 16">
          <a:extLst>
            <a:ext uri="{FF2B5EF4-FFF2-40B4-BE49-F238E27FC236}">
              <a16:creationId xmlns:a16="http://schemas.microsoft.com/office/drawing/2014/main" id="{59823262-3FEB-4553-91E8-D315770CF2CA}"/>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7" name="Text Box 17">
          <a:extLst>
            <a:ext uri="{FF2B5EF4-FFF2-40B4-BE49-F238E27FC236}">
              <a16:creationId xmlns:a16="http://schemas.microsoft.com/office/drawing/2014/main" id="{B2E70B7B-99DD-4BB6-976F-1F05840041AC}"/>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8" name="Text Box 18">
          <a:extLst>
            <a:ext uri="{FF2B5EF4-FFF2-40B4-BE49-F238E27FC236}">
              <a16:creationId xmlns:a16="http://schemas.microsoft.com/office/drawing/2014/main" id="{7468E110-680B-4F91-9A77-DBE57A321733}"/>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9" name="Text Box 19">
          <a:extLst>
            <a:ext uri="{FF2B5EF4-FFF2-40B4-BE49-F238E27FC236}">
              <a16:creationId xmlns:a16="http://schemas.microsoft.com/office/drawing/2014/main" id="{F16393AB-EA07-48AA-855D-85DCA4A2AB7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1620" name="Text Box 15">
          <a:extLst>
            <a:ext uri="{FF2B5EF4-FFF2-40B4-BE49-F238E27FC236}">
              <a16:creationId xmlns:a16="http://schemas.microsoft.com/office/drawing/2014/main" id="{C39790C6-A6D5-4106-84A7-5495225FC3E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1621" name="Text Box 15">
          <a:extLst>
            <a:ext uri="{FF2B5EF4-FFF2-40B4-BE49-F238E27FC236}">
              <a16:creationId xmlns:a16="http://schemas.microsoft.com/office/drawing/2014/main" id="{8E8B2DC0-9461-4C4F-A476-1A1ECF70C124}"/>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2" name="Text Box 16">
          <a:extLst>
            <a:ext uri="{FF2B5EF4-FFF2-40B4-BE49-F238E27FC236}">
              <a16:creationId xmlns:a16="http://schemas.microsoft.com/office/drawing/2014/main" id="{E1DD7180-8A35-4B88-9494-7D1BFBBFDEC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3" name="Text Box 17">
          <a:extLst>
            <a:ext uri="{FF2B5EF4-FFF2-40B4-BE49-F238E27FC236}">
              <a16:creationId xmlns:a16="http://schemas.microsoft.com/office/drawing/2014/main" id="{844412B3-5C1A-49C2-BFB1-6D316214C82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4" name="Text Box 18">
          <a:extLst>
            <a:ext uri="{FF2B5EF4-FFF2-40B4-BE49-F238E27FC236}">
              <a16:creationId xmlns:a16="http://schemas.microsoft.com/office/drawing/2014/main" id="{5C0D1B44-DCAD-4858-95BB-C02178B197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5" name="Text Box 19">
          <a:extLst>
            <a:ext uri="{FF2B5EF4-FFF2-40B4-BE49-F238E27FC236}">
              <a16:creationId xmlns:a16="http://schemas.microsoft.com/office/drawing/2014/main" id="{301ED08A-52EC-47CD-BEAA-1F3C6D213BE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1626" name="Text Box 15">
          <a:extLst>
            <a:ext uri="{FF2B5EF4-FFF2-40B4-BE49-F238E27FC236}">
              <a16:creationId xmlns:a16="http://schemas.microsoft.com/office/drawing/2014/main" id="{E168CF8E-4FDC-48CE-80CE-5712AFBE95B9}"/>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1627" name="Text Box 15">
          <a:extLst>
            <a:ext uri="{FF2B5EF4-FFF2-40B4-BE49-F238E27FC236}">
              <a16:creationId xmlns:a16="http://schemas.microsoft.com/office/drawing/2014/main" id="{7B7EC614-2E99-480C-BD2E-8BFBC3F97926}"/>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1628" name="Text Box 15">
          <a:extLst>
            <a:ext uri="{FF2B5EF4-FFF2-40B4-BE49-F238E27FC236}">
              <a16:creationId xmlns:a16="http://schemas.microsoft.com/office/drawing/2014/main" id="{2C4CE3A4-49E9-4FF5-AF0D-8CE5954FB49B}"/>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29" name="Text Box 16">
          <a:extLst>
            <a:ext uri="{FF2B5EF4-FFF2-40B4-BE49-F238E27FC236}">
              <a16:creationId xmlns:a16="http://schemas.microsoft.com/office/drawing/2014/main" id="{6414322D-2FFB-44DA-B2C6-99FF6E9A58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0" name="Text Box 17">
          <a:extLst>
            <a:ext uri="{FF2B5EF4-FFF2-40B4-BE49-F238E27FC236}">
              <a16:creationId xmlns:a16="http://schemas.microsoft.com/office/drawing/2014/main" id="{50A7B3A1-FA6B-4CE1-ADDB-CAFB29E8B8AC}"/>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1" name="Text Box 18">
          <a:extLst>
            <a:ext uri="{FF2B5EF4-FFF2-40B4-BE49-F238E27FC236}">
              <a16:creationId xmlns:a16="http://schemas.microsoft.com/office/drawing/2014/main" id="{AB1DE6DB-40FD-463A-959E-150B85C533E2}"/>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1632" name="Text Box 15">
          <a:extLst>
            <a:ext uri="{FF2B5EF4-FFF2-40B4-BE49-F238E27FC236}">
              <a16:creationId xmlns:a16="http://schemas.microsoft.com/office/drawing/2014/main" id="{54790E5C-A57A-4D2D-B7CC-05F86DB8442B}"/>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3" name="Text Box 16">
          <a:extLst>
            <a:ext uri="{FF2B5EF4-FFF2-40B4-BE49-F238E27FC236}">
              <a16:creationId xmlns:a16="http://schemas.microsoft.com/office/drawing/2014/main" id="{EEC83748-1B3F-473B-A67E-9F3E3ADE14F3}"/>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4" name="Text Box 17">
          <a:extLst>
            <a:ext uri="{FF2B5EF4-FFF2-40B4-BE49-F238E27FC236}">
              <a16:creationId xmlns:a16="http://schemas.microsoft.com/office/drawing/2014/main" id="{30DA2991-3477-4E5C-AF4A-B4075A31ED7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5" name="Text Box 18">
          <a:extLst>
            <a:ext uri="{FF2B5EF4-FFF2-40B4-BE49-F238E27FC236}">
              <a16:creationId xmlns:a16="http://schemas.microsoft.com/office/drawing/2014/main" id="{2860D349-913B-482E-BB67-AFC2952CA3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6" name="Text Box 19">
          <a:extLst>
            <a:ext uri="{FF2B5EF4-FFF2-40B4-BE49-F238E27FC236}">
              <a16:creationId xmlns:a16="http://schemas.microsoft.com/office/drawing/2014/main" id="{04BE7F07-C784-44CD-B8F8-64732852E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7" name="Text Box 16">
          <a:extLst>
            <a:ext uri="{FF2B5EF4-FFF2-40B4-BE49-F238E27FC236}">
              <a16:creationId xmlns:a16="http://schemas.microsoft.com/office/drawing/2014/main" id="{A05253B8-45E2-414B-BBB1-F8FFDEAC68A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8" name="Text Box 17">
          <a:extLst>
            <a:ext uri="{FF2B5EF4-FFF2-40B4-BE49-F238E27FC236}">
              <a16:creationId xmlns:a16="http://schemas.microsoft.com/office/drawing/2014/main" id="{95C47D64-0DCA-4C63-A54A-129A3814C2BE}"/>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9" name="Text Box 18">
          <a:extLst>
            <a:ext uri="{FF2B5EF4-FFF2-40B4-BE49-F238E27FC236}">
              <a16:creationId xmlns:a16="http://schemas.microsoft.com/office/drawing/2014/main" id="{C2E1DE94-65D6-4A67-9FA6-E58EA115BF76}"/>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40" name="Text Box 19">
          <a:extLst>
            <a:ext uri="{FF2B5EF4-FFF2-40B4-BE49-F238E27FC236}">
              <a16:creationId xmlns:a16="http://schemas.microsoft.com/office/drawing/2014/main" id="{9E95B9FA-5D23-43FB-9984-E80091C3CBDC}"/>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1" name="Text Box 16">
          <a:extLst>
            <a:ext uri="{FF2B5EF4-FFF2-40B4-BE49-F238E27FC236}">
              <a16:creationId xmlns:a16="http://schemas.microsoft.com/office/drawing/2014/main" id="{83750FB9-4755-40C3-B19E-2F03AFCA422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2" name="Text Box 17">
          <a:extLst>
            <a:ext uri="{FF2B5EF4-FFF2-40B4-BE49-F238E27FC236}">
              <a16:creationId xmlns:a16="http://schemas.microsoft.com/office/drawing/2014/main" id="{24524B73-93C5-44D4-A406-68E15F665A08}"/>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3" name="Text Box 18">
          <a:extLst>
            <a:ext uri="{FF2B5EF4-FFF2-40B4-BE49-F238E27FC236}">
              <a16:creationId xmlns:a16="http://schemas.microsoft.com/office/drawing/2014/main" id="{66096F3A-CAD9-4335-AF25-28025DEEDBD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4" name="Text Box 19">
          <a:extLst>
            <a:ext uri="{FF2B5EF4-FFF2-40B4-BE49-F238E27FC236}">
              <a16:creationId xmlns:a16="http://schemas.microsoft.com/office/drawing/2014/main" id="{A2FC7731-36F7-4294-B4EF-CEADA09DD20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5" name="Text Box 16">
          <a:extLst>
            <a:ext uri="{FF2B5EF4-FFF2-40B4-BE49-F238E27FC236}">
              <a16:creationId xmlns:a16="http://schemas.microsoft.com/office/drawing/2014/main" id="{C8A659F4-33BB-4C2E-B042-168B7CAD21DC}"/>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6" name="Text Box 17">
          <a:extLst>
            <a:ext uri="{FF2B5EF4-FFF2-40B4-BE49-F238E27FC236}">
              <a16:creationId xmlns:a16="http://schemas.microsoft.com/office/drawing/2014/main" id="{42F7E8E5-76E9-40FD-8D87-61AE78E07CB3}"/>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7" name="Text Box 18">
          <a:extLst>
            <a:ext uri="{FF2B5EF4-FFF2-40B4-BE49-F238E27FC236}">
              <a16:creationId xmlns:a16="http://schemas.microsoft.com/office/drawing/2014/main" id="{CC8C9B9C-F986-4B31-9AA0-B07471D30F58}"/>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8" name="Text Box 19">
          <a:extLst>
            <a:ext uri="{FF2B5EF4-FFF2-40B4-BE49-F238E27FC236}">
              <a16:creationId xmlns:a16="http://schemas.microsoft.com/office/drawing/2014/main" id="{39BB9AAF-4B0B-4860-A1D8-6F8EEBFD910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49" name="Text Box 16">
          <a:extLst>
            <a:ext uri="{FF2B5EF4-FFF2-40B4-BE49-F238E27FC236}">
              <a16:creationId xmlns:a16="http://schemas.microsoft.com/office/drawing/2014/main" id="{D21837B3-3831-4CA4-8EF6-40F3C800F24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0" name="Text Box 17">
          <a:extLst>
            <a:ext uri="{FF2B5EF4-FFF2-40B4-BE49-F238E27FC236}">
              <a16:creationId xmlns:a16="http://schemas.microsoft.com/office/drawing/2014/main" id="{0114841F-BBF4-461A-84AA-ECE530573A6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1" name="Text Box 18">
          <a:extLst>
            <a:ext uri="{FF2B5EF4-FFF2-40B4-BE49-F238E27FC236}">
              <a16:creationId xmlns:a16="http://schemas.microsoft.com/office/drawing/2014/main" id="{67CB7E94-6C62-4054-8A95-B262275A7C53}"/>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2" name="Text Box 19">
          <a:extLst>
            <a:ext uri="{FF2B5EF4-FFF2-40B4-BE49-F238E27FC236}">
              <a16:creationId xmlns:a16="http://schemas.microsoft.com/office/drawing/2014/main" id="{C1141003-FBF7-4DE0-BB74-6F5A2C75B87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653" name="Text Box 15">
          <a:extLst>
            <a:ext uri="{FF2B5EF4-FFF2-40B4-BE49-F238E27FC236}">
              <a16:creationId xmlns:a16="http://schemas.microsoft.com/office/drawing/2014/main" id="{06A0F2D0-9912-4DB0-BE46-5406F39B9EC2}"/>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4" name="Text Box 16">
          <a:extLst>
            <a:ext uri="{FF2B5EF4-FFF2-40B4-BE49-F238E27FC236}">
              <a16:creationId xmlns:a16="http://schemas.microsoft.com/office/drawing/2014/main" id="{6BE32E41-E383-46B1-9077-F0F1F58DCCF3}"/>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5" name="Text Box 17">
          <a:extLst>
            <a:ext uri="{FF2B5EF4-FFF2-40B4-BE49-F238E27FC236}">
              <a16:creationId xmlns:a16="http://schemas.microsoft.com/office/drawing/2014/main" id="{E3DAAACA-FC78-4129-BBF8-7A1C9A337B2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6" name="Text Box 18">
          <a:extLst>
            <a:ext uri="{FF2B5EF4-FFF2-40B4-BE49-F238E27FC236}">
              <a16:creationId xmlns:a16="http://schemas.microsoft.com/office/drawing/2014/main" id="{9C3E43EF-2988-4CA1-805A-7B870010343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7" name="Text Box 19">
          <a:extLst>
            <a:ext uri="{FF2B5EF4-FFF2-40B4-BE49-F238E27FC236}">
              <a16:creationId xmlns:a16="http://schemas.microsoft.com/office/drawing/2014/main" id="{2D1BE19D-EF45-495C-9B7B-E2BB310C08C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658" name="Text Box 15">
          <a:extLst>
            <a:ext uri="{FF2B5EF4-FFF2-40B4-BE49-F238E27FC236}">
              <a16:creationId xmlns:a16="http://schemas.microsoft.com/office/drawing/2014/main" id="{45E645C3-1E97-43F8-89A0-8B7B9E01ACC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59" name="Text Box 16">
          <a:extLst>
            <a:ext uri="{FF2B5EF4-FFF2-40B4-BE49-F238E27FC236}">
              <a16:creationId xmlns:a16="http://schemas.microsoft.com/office/drawing/2014/main" id="{81FA51E0-70F4-45CA-9A00-604A44F4DA1B}"/>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0" name="Text Box 17">
          <a:extLst>
            <a:ext uri="{FF2B5EF4-FFF2-40B4-BE49-F238E27FC236}">
              <a16:creationId xmlns:a16="http://schemas.microsoft.com/office/drawing/2014/main" id="{9A408680-E8C5-40B4-A1C0-A7E2A0227DE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1" name="Text Box 18">
          <a:extLst>
            <a:ext uri="{FF2B5EF4-FFF2-40B4-BE49-F238E27FC236}">
              <a16:creationId xmlns:a16="http://schemas.microsoft.com/office/drawing/2014/main" id="{76D68A74-4061-4475-8A3E-C8008C2BF9F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2" name="Text Box 16">
          <a:extLst>
            <a:ext uri="{FF2B5EF4-FFF2-40B4-BE49-F238E27FC236}">
              <a16:creationId xmlns:a16="http://schemas.microsoft.com/office/drawing/2014/main" id="{6D191F1B-8E28-4590-B09C-7880DC0BD6C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3" name="Text Box 17">
          <a:extLst>
            <a:ext uri="{FF2B5EF4-FFF2-40B4-BE49-F238E27FC236}">
              <a16:creationId xmlns:a16="http://schemas.microsoft.com/office/drawing/2014/main" id="{3C149710-8BF2-430C-AD5E-EB786E596EA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4" name="Text Box 18">
          <a:extLst>
            <a:ext uri="{FF2B5EF4-FFF2-40B4-BE49-F238E27FC236}">
              <a16:creationId xmlns:a16="http://schemas.microsoft.com/office/drawing/2014/main" id="{2FF4C6FA-3296-4FE8-89D2-9EF3B02C7D9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5" name="Text Box 19">
          <a:extLst>
            <a:ext uri="{FF2B5EF4-FFF2-40B4-BE49-F238E27FC236}">
              <a16:creationId xmlns:a16="http://schemas.microsoft.com/office/drawing/2014/main" id="{90A49E4C-31BC-4763-B7B0-1BFCC0B8F94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6" name="Text Box 16">
          <a:extLst>
            <a:ext uri="{FF2B5EF4-FFF2-40B4-BE49-F238E27FC236}">
              <a16:creationId xmlns:a16="http://schemas.microsoft.com/office/drawing/2014/main" id="{33587A3F-094F-4FA5-B469-CC930090590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7" name="Text Box 17">
          <a:extLst>
            <a:ext uri="{FF2B5EF4-FFF2-40B4-BE49-F238E27FC236}">
              <a16:creationId xmlns:a16="http://schemas.microsoft.com/office/drawing/2014/main" id="{10D2993A-AE64-4388-8BC6-BCEE0A47FA9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8" name="Text Box 18">
          <a:extLst>
            <a:ext uri="{FF2B5EF4-FFF2-40B4-BE49-F238E27FC236}">
              <a16:creationId xmlns:a16="http://schemas.microsoft.com/office/drawing/2014/main" id="{86195BAB-7869-4D3B-B86A-296AF858E9E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9" name="Text Box 19">
          <a:extLst>
            <a:ext uri="{FF2B5EF4-FFF2-40B4-BE49-F238E27FC236}">
              <a16:creationId xmlns:a16="http://schemas.microsoft.com/office/drawing/2014/main" id="{D4DDD01A-976D-4F12-81D9-061D164B73E2}"/>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670" name="Text Box 15">
          <a:extLst>
            <a:ext uri="{FF2B5EF4-FFF2-40B4-BE49-F238E27FC236}">
              <a16:creationId xmlns:a16="http://schemas.microsoft.com/office/drawing/2014/main" id="{8776B3DC-1BC0-483B-84C9-4DE4B34974FE}"/>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671" name="Text Box 15">
          <a:extLst>
            <a:ext uri="{FF2B5EF4-FFF2-40B4-BE49-F238E27FC236}">
              <a16:creationId xmlns:a16="http://schemas.microsoft.com/office/drawing/2014/main" id="{7860BEC5-5627-48B8-A69B-E95CD058244A}"/>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1672" name="Text Box 15">
          <a:extLst>
            <a:ext uri="{FF2B5EF4-FFF2-40B4-BE49-F238E27FC236}">
              <a16:creationId xmlns:a16="http://schemas.microsoft.com/office/drawing/2014/main" id="{EB24D09C-6278-464D-81A8-B9C92D7E064E}"/>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673" name="Text Box 15">
          <a:extLst>
            <a:ext uri="{FF2B5EF4-FFF2-40B4-BE49-F238E27FC236}">
              <a16:creationId xmlns:a16="http://schemas.microsoft.com/office/drawing/2014/main" id="{4D41578B-15BF-447A-BC93-234D3531B566}"/>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674" name="Text Box 15">
          <a:extLst>
            <a:ext uri="{FF2B5EF4-FFF2-40B4-BE49-F238E27FC236}">
              <a16:creationId xmlns:a16="http://schemas.microsoft.com/office/drawing/2014/main" id="{ABE95BA8-8168-46A8-B534-962B83696366}"/>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675" name="Text Box 15">
          <a:extLst>
            <a:ext uri="{FF2B5EF4-FFF2-40B4-BE49-F238E27FC236}">
              <a16:creationId xmlns:a16="http://schemas.microsoft.com/office/drawing/2014/main" id="{6964A56E-7DE8-4F35-9D9D-CCAA6E286D76}"/>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6" name="Text Box 16">
          <a:extLst>
            <a:ext uri="{FF2B5EF4-FFF2-40B4-BE49-F238E27FC236}">
              <a16:creationId xmlns:a16="http://schemas.microsoft.com/office/drawing/2014/main" id="{04081449-A0B4-4503-8BB6-6A9DAEF313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7" name="Text Box 17">
          <a:extLst>
            <a:ext uri="{FF2B5EF4-FFF2-40B4-BE49-F238E27FC236}">
              <a16:creationId xmlns:a16="http://schemas.microsoft.com/office/drawing/2014/main" id="{8548E9FC-F3FA-421C-98AE-7E1C27FA3D1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8" name="Text Box 18">
          <a:extLst>
            <a:ext uri="{FF2B5EF4-FFF2-40B4-BE49-F238E27FC236}">
              <a16:creationId xmlns:a16="http://schemas.microsoft.com/office/drawing/2014/main" id="{DFEC4DE6-46C0-4DD4-B3D2-B6092E7F865F}"/>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9" name="Text Box 19">
          <a:extLst>
            <a:ext uri="{FF2B5EF4-FFF2-40B4-BE49-F238E27FC236}">
              <a16:creationId xmlns:a16="http://schemas.microsoft.com/office/drawing/2014/main" id="{E2F6B95B-B651-4520-A691-D71FED3B008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0" name="Text Box 16">
          <a:extLst>
            <a:ext uri="{FF2B5EF4-FFF2-40B4-BE49-F238E27FC236}">
              <a16:creationId xmlns:a16="http://schemas.microsoft.com/office/drawing/2014/main" id="{C6FBE87F-8625-4BB7-B27D-D3E3D4267D81}"/>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1" name="Text Box 17">
          <a:extLst>
            <a:ext uri="{FF2B5EF4-FFF2-40B4-BE49-F238E27FC236}">
              <a16:creationId xmlns:a16="http://schemas.microsoft.com/office/drawing/2014/main" id="{D218F2A4-6E41-4F8C-B36E-5AFDD64E0392}"/>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2" name="Text Box 18">
          <a:extLst>
            <a:ext uri="{FF2B5EF4-FFF2-40B4-BE49-F238E27FC236}">
              <a16:creationId xmlns:a16="http://schemas.microsoft.com/office/drawing/2014/main" id="{6414758D-6A22-4284-AED0-EB6F24F8A8B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3" name="Text Box 19">
          <a:extLst>
            <a:ext uri="{FF2B5EF4-FFF2-40B4-BE49-F238E27FC236}">
              <a16:creationId xmlns:a16="http://schemas.microsoft.com/office/drawing/2014/main" id="{197278CC-D4BA-4B3E-961B-8C8F7CD1123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4" name="Text Box 16">
          <a:extLst>
            <a:ext uri="{FF2B5EF4-FFF2-40B4-BE49-F238E27FC236}">
              <a16:creationId xmlns:a16="http://schemas.microsoft.com/office/drawing/2014/main" id="{DAF65640-361B-4E12-9F42-4A1160AD982B}"/>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5" name="Text Box 17">
          <a:extLst>
            <a:ext uri="{FF2B5EF4-FFF2-40B4-BE49-F238E27FC236}">
              <a16:creationId xmlns:a16="http://schemas.microsoft.com/office/drawing/2014/main" id="{661A5465-D736-4D02-BC33-8A572A543318}"/>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6" name="Text Box 18">
          <a:extLst>
            <a:ext uri="{FF2B5EF4-FFF2-40B4-BE49-F238E27FC236}">
              <a16:creationId xmlns:a16="http://schemas.microsoft.com/office/drawing/2014/main" id="{56D701A3-8548-459D-89F3-570A75DA562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7" name="Text Box 19">
          <a:extLst>
            <a:ext uri="{FF2B5EF4-FFF2-40B4-BE49-F238E27FC236}">
              <a16:creationId xmlns:a16="http://schemas.microsoft.com/office/drawing/2014/main" id="{6F2DAC43-C7ED-49A8-A3C4-2652E489DC43}"/>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1688" name="Text Box 15">
          <a:extLst>
            <a:ext uri="{FF2B5EF4-FFF2-40B4-BE49-F238E27FC236}">
              <a16:creationId xmlns:a16="http://schemas.microsoft.com/office/drawing/2014/main" id="{B6AF91A6-C0B1-4EDC-B29E-60282DD4FF24}"/>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89" name="Text Box 16">
          <a:extLst>
            <a:ext uri="{FF2B5EF4-FFF2-40B4-BE49-F238E27FC236}">
              <a16:creationId xmlns:a16="http://schemas.microsoft.com/office/drawing/2014/main" id="{F0493820-E4F4-492B-9280-EA29A94808C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0" name="Text Box 17">
          <a:extLst>
            <a:ext uri="{FF2B5EF4-FFF2-40B4-BE49-F238E27FC236}">
              <a16:creationId xmlns:a16="http://schemas.microsoft.com/office/drawing/2014/main" id="{9A2F2192-E922-469A-B108-493B26BD3365}"/>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1" name="Text Box 18">
          <a:extLst>
            <a:ext uri="{FF2B5EF4-FFF2-40B4-BE49-F238E27FC236}">
              <a16:creationId xmlns:a16="http://schemas.microsoft.com/office/drawing/2014/main" id="{51CD7565-2900-4013-9419-AC8B8D12640D}"/>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2" name="Text Box 19">
          <a:extLst>
            <a:ext uri="{FF2B5EF4-FFF2-40B4-BE49-F238E27FC236}">
              <a16:creationId xmlns:a16="http://schemas.microsoft.com/office/drawing/2014/main" id="{2913D4CF-2D4B-4CD4-8691-E1D5CA0A091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39</xdr:row>
      <xdr:rowOff>504825</xdr:rowOff>
    </xdr:from>
    <xdr:ext cx="95250" cy="442269"/>
    <xdr:sp macro="" textlink="">
      <xdr:nvSpPr>
        <xdr:cNvPr id="1693" name="Text Box 15">
          <a:extLst>
            <a:ext uri="{FF2B5EF4-FFF2-40B4-BE49-F238E27FC236}">
              <a16:creationId xmlns:a16="http://schemas.microsoft.com/office/drawing/2014/main" id="{CBE71CA5-7DCE-42E5-B287-22AD5113A6D9}"/>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4" name="Text Box 16">
          <a:extLst>
            <a:ext uri="{FF2B5EF4-FFF2-40B4-BE49-F238E27FC236}">
              <a16:creationId xmlns:a16="http://schemas.microsoft.com/office/drawing/2014/main" id="{7A556319-79CC-4287-B135-1BD28173EE4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5" name="Text Box 17">
          <a:extLst>
            <a:ext uri="{FF2B5EF4-FFF2-40B4-BE49-F238E27FC236}">
              <a16:creationId xmlns:a16="http://schemas.microsoft.com/office/drawing/2014/main" id="{EEB8C71A-8396-4F60-B6FC-B5985306A10E}"/>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6" name="Text Box 18">
          <a:extLst>
            <a:ext uri="{FF2B5EF4-FFF2-40B4-BE49-F238E27FC236}">
              <a16:creationId xmlns:a16="http://schemas.microsoft.com/office/drawing/2014/main" id="{8E087A3F-0F8D-4BEA-B194-718A7C22FA2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7" name="Text Box 16">
          <a:extLst>
            <a:ext uri="{FF2B5EF4-FFF2-40B4-BE49-F238E27FC236}">
              <a16:creationId xmlns:a16="http://schemas.microsoft.com/office/drawing/2014/main" id="{D4CFE1C8-962B-4869-A88F-2073F702D328}"/>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8" name="Text Box 17">
          <a:extLst>
            <a:ext uri="{FF2B5EF4-FFF2-40B4-BE49-F238E27FC236}">
              <a16:creationId xmlns:a16="http://schemas.microsoft.com/office/drawing/2014/main" id="{83E508AD-F368-408E-8579-FB05BE0E6DE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9" name="Text Box 18">
          <a:extLst>
            <a:ext uri="{FF2B5EF4-FFF2-40B4-BE49-F238E27FC236}">
              <a16:creationId xmlns:a16="http://schemas.microsoft.com/office/drawing/2014/main" id="{0EFA6D46-9D92-4C79-B053-27559B5D744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0" name="Text Box 19">
          <a:extLst>
            <a:ext uri="{FF2B5EF4-FFF2-40B4-BE49-F238E27FC236}">
              <a16:creationId xmlns:a16="http://schemas.microsoft.com/office/drawing/2014/main" id="{A8421C5C-C0D1-4E24-9950-20156F2D41B5}"/>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1" name="Text Box 16">
          <a:extLst>
            <a:ext uri="{FF2B5EF4-FFF2-40B4-BE49-F238E27FC236}">
              <a16:creationId xmlns:a16="http://schemas.microsoft.com/office/drawing/2014/main" id="{930851DA-F6E6-4BE2-953B-C445717EFE12}"/>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2" name="Text Box 17">
          <a:extLst>
            <a:ext uri="{FF2B5EF4-FFF2-40B4-BE49-F238E27FC236}">
              <a16:creationId xmlns:a16="http://schemas.microsoft.com/office/drawing/2014/main" id="{BD52F94A-90C4-4227-A999-1BD287FEBD6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3" name="Text Box 18">
          <a:extLst>
            <a:ext uri="{FF2B5EF4-FFF2-40B4-BE49-F238E27FC236}">
              <a16:creationId xmlns:a16="http://schemas.microsoft.com/office/drawing/2014/main" id="{A5AB7C97-73BB-4EAD-B5D2-29353E960EB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4" name="Text Box 19">
          <a:extLst>
            <a:ext uri="{FF2B5EF4-FFF2-40B4-BE49-F238E27FC236}">
              <a16:creationId xmlns:a16="http://schemas.microsoft.com/office/drawing/2014/main" id="{E69604FA-8867-40AA-A5E6-E5C7D19C561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5" name="Text Box 16">
          <a:extLst>
            <a:ext uri="{FF2B5EF4-FFF2-40B4-BE49-F238E27FC236}">
              <a16:creationId xmlns:a16="http://schemas.microsoft.com/office/drawing/2014/main" id="{DB3FC387-9027-4870-B862-07D5C85207B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6" name="Text Box 17">
          <a:extLst>
            <a:ext uri="{FF2B5EF4-FFF2-40B4-BE49-F238E27FC236}">
              <a16:creationId xmlns:a16="http://schemas.microsoft.com/office/drawing/2014/main" id="{E26FCE46-0B48-48F1-BBD8-149CAAD1842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7" name="Text Box 18">
          <a:extLst>
            <a:ext uri="{FF2B5EF4-FFF2-40B4-BE49-F238E27FC236}">
              <a16:creationId xmlns:a16="http://schemas.microsoft.com/office/drawing/2014/main" id="{3BAEE067-78CD-4137-B09E-EA88B7A7D61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8" name="Text Box 19">
          <a:extLst>
            <a:ext uri="{FF2B5EF4-FFF2-40B4-BE49-F238E27FC236}">
              <a16:creationId xmlns:a16="http://schemas.microsoft.com/office/drawing/2014/main" id="{78EDC750-86E0-4E4E-AE47-72589B71F41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1709" name="Text Box 15">
          <a:extLst>
            <a:ext uri="{FF2B5EF4-FFF2-40B4-BE49-F238E27FC236}">
              <a16:creationId xmlns:a16="http://schemas.microsoft.com/office/drawing/2014/main" id="{48B429E5-1A8D-4F31-8931-A5435B3F1A88}"/>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0" name="Text Box 16">
          <a:extLst>
            <a:ext uri="{FF2B5EF4-FFF2-40B4-BE49-F238E27FC236}">
              <a16:creationId xmlns:a16="http://schemas.microsoft.com/office/drawing/2014/main" id="{05C0A4D1-3FBF-4263-8CEE-7CA18FEA24A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1" name="Text Box 17">
          <a:extLst>
            <a:ext uri="{FF2B5EF4-FFF2-40B4-BE49-F238E27FC236}">
              <a16:creationId xmlns:a16="http://schemas.microsoft.com/office/drawing/2014/main" id="{869EB2AA-CDD6-4E78-BBE4-6C2BB8FA67F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2" name="Text Box 18">
          <a:extLst>
            <a:ext uri="{FF2B5EF4-FFF2-40B4-BE49-F238E27FC236}">
              <a16:creationId xmlns:a16="http://schemas.microsoft.com/office/drawing/2014/main" id="{4A55016E-C64C-4E03-ADBC-D05B2DC5CF2B}"/>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3" name="Text Box 19">
          <a:extLst>
            <a:ext uri="{FF2B5EF4-FFF2-40B4-BE49-F238E27FC236}">
              <a16:creationId xmlns:a16="http://schemas.microsoft.com/office/drawing/2014/main" id="{CF9AFC24-2987-4204-A224-CDF8BD639F55}"/>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1714" name="Text Box 15">
          <a:extLst>
            <a:ext uri="{FF2B5EF4-FFF2-40B4-BE49-F238E27FC236}">
              <a16:creationId xmlns:a16="http://schemas.microsoft.com/office/drawing/2014/main" id="{BA2E2CEF-E5BE-470E-ABCB-FFAB2E3137CE}"/>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5" name="Text Box 16">
          <a:extLst>
            <a:ext uri="{FF2B5EF4-FFF2-40B4-BE49-F238E27FC236}">
              <a16:creationId xmlns:a16="http://schemas.microsoft.com/office/drawing/2014/main" id="{8CEBD58B-AB55-4910-A556-A5B44EEF5F1A}"/>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6" name="Text Box 17">
          <a:extLst>
            <a:ext uri="{FF2B5EF4-FFF2-40B4-BE49-F238E27FC236}">
              <a16:creationId xmlns:a16="http://schemas.microsoft.com/office/drawing/2014/main" id="{126F7280-B7D6-41E9-9472-177DBABDBF1D}"/>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7" name="Text Box 18">
          <a:extLst>
            <a:ext uri="{FF2B5EF4-FFF2-40B4-BE49-F238E27FC236}">
              <a16:creationId xmlns:a16="http://schemas.microsoft.com/office/drawing/2014/main" id="{122100DA-AC02-47FC-93E4-ACCF340B1023}"/>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8" name="Text Box 19">
          <a:extLst>
            <a:ext uri="{FF2B5EF4-FFF2-40B4-BE49-F238E27FC236}">
              <a16:creationId xmlns:a16="http://schemas.microsoft.com/office/drawing/2014/main" id="{29E6B330-B1C0-439C-B6B8-4825D9D69E5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1719" name="Text Box 15">
          <a:extLst>
            <a:ext uri="{FF2B5EF4-FFF2-40B4-BE49-F238E27FC236}">
              <a16:creationId xmlns:a16="http://schemas.microsoft.com/office/drawing/2014/main" id="{5598523A-452E-482C-A749-20DEA3A3FCFD}"/>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1720" name="Text Box 15">
          <a:extLst>
            <a:ext uri="{FF2B5EF4-FFF2-40B4-BE49-F238E27FC236}">
              <a16:creationId xmlns:a16="http://schemas.microsoft.com/office/drawing/2014/main" id="{E46F0CCF-A521-42DD-AC45-7B05389967E1}"/>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1" name="Text Box 16">
          <a:extLst>
            <a:ext uri="{FF2B5EF4-FFF2-40B4-BE49-F238E27FC236}">
              <a16:creationId xmlns:a16="http://schemas.microsoft.com/office/drawing/2014/main" id="{65D19D2B-EAE9-422C-BBE4-F5C07B73299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2" name="Text Box 17">
          <a:extLst>
            <a:ext uri="{FF2B5EF4-FFF2-40B4-BE49-F238E27FC236}">
              <a16:creationId xmlns:a16="http://schemas.microsoft.com/office/drawing/2014/main" id="{82D30CF2-D2DC-40AB-B582-856347D65A9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3" name="Text Box 18">
          <a:extLst>
            <a:ext uri="{FF2B5EF4-FFF2-40B4-BE49-F238E27FC236}">
              <a16:creationId xmlns:a16="http://schemas.microsoft.com/office/drawing/2014/main" id="{1CB1FA4E-AA54-40C5-8BFC-FD22EFAF83C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4" name="Text Box 19">
          <a:extLst>
            <a:ext uri="{FF2B5EF4-FFF2-40B4-BE49-F238E27FC236}">
              <a16:creationId xmlns:a16="http://schemas.microsoft.com/office/drawing/2014/main" id="{4F8B4276-DC7D-4EAA-981D-C6848182CAF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1725" name="Text Box 15">
          <a:extLst>
            <a:ext uri="{FF2B5EF4-FFF2-40B4-BE49-F238E27FC236}">
              <a16:creationId xmlns:a16="http://schemas.microsoft.com/office/drawing/2014/main" id="{DFB65EFB-E0BB-4A5A-A93D-4BFE7149A7F8}"/>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1726" name="Text Box 15">
          <a:extLst>
            <a:ext uri="{FF2B5EF4-FFF2-40B4-BE49-F238E27FC236}">
              <a16:creationId xmlns:a16="http://schemas.microsoft.com/office/drawing/2014/main" id="{DE2DF730-B209-4879-86C5-5235A8016A01}"/>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43</xdr:row>
      <xdr:rowOff>504825</xdr:rowOff>
    </xdr:from>
    <xdr:ext cx="95250" cy="442269"/>
    <xdr:sp macro="" textlink="">
      <xdr:nvSpPr>
        <xdr:cNvPr id="1727" name="Text Box 15">
          <a:extLst>
            <a:ext uri="{FF2B5EF4-FFF2-40B4-BE49-F238E27FC236}">
              <a16:creationId xmlns:a16="http://schemas.microsoft.com/office/drawing/2014/main" id="{385D7972-E253-4432-8F9D-450B6A74425F}"/>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8" name="Text Box 16">
          <a:extLst>
            <a:ext uri="{FF2B5EF4-FFF2-40B4-BE49-F238E27FC236}">
              <a16:creationId xmlns:a16="http://schemas.microsoft.com/office/drawing/2014/main" id="{A8FBC231-4CBB-4A2B-A9E4-ECDC00CA77F2}"/>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9" name="Text Box 17">
          <a:extLst>
            <a:ext uri="{FF2B5EF4-FFF2-40B4-BE49-F238E27FC236}">
              <a16:creationId xmlns:a16="http://schemas.microsoft.com/office/drawing/2014/main" id="{316D4B57-6A31-4D23-930B-27F46BC7778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30" name="Text Box 18">
          <a:extLst>
            <a:ext uri="{FF2B5EF4-FFF2-40B4-BE49-F238E27FC236}">
              <a16:creationId xmlns:a16="http://schemas.microsoft.com/office/drawing/2014/main" id="{5E628F91-38CF-4C1D-B1F9-F42EB7CF285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1731" name="Text Box 15">
          <a:extLst>
            <a:ext uri="{FF2B5EF4-FFF2-40B4-BE49-F238E27FC236}">
              <a16:creationId xmlns:a16="http://schemas.microsoft.com/office/drawing/2014/main" id="{4EB69B2E-1189-4CD2-9555-0D2E533931D2}"/>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2" name="Text Box 16">
          <a:extLst>
            <a:ext uri="{FF2B5EF4-FFF2-40B4-BE49-F238E27FC236}">
              <a16:creationId xmlns:a16="http://schemas.microsoft.com/office/drawing/2014/main" id="{3186638C-9369-45FD-8952-7D840622AEB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3" name="Text Box 17">
          <a:extLst>
            <a:ext uri="{FF2B5EF4-FFF2-40B4-BE49-F238E27FC236}">
              <a16:creationId xmlns:a16="http://schemas.microsoft.com/office/drawing/2014/main" id="{37C4C08D-AAB3-4DB1-9CA5-2431618194A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4" name="Text Box 18">
          <a:extLst>
            <a:ext uri="{FF2B5EF4-FFF2-40B4-BE49-F238E27FC236}">
              <a16:creationId xmlns:a16="http://schemas.microsoft.com/office/drawing/2014/main" id="{8AFD771C-54A9-470E-AB0D-BB37314A43B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5" name="Text Box 19">
          <a:extLst>
            <a:ext uri="{FF2B5EF4-FFF2-40B4-BE49-F238E27FC236}">
              <a16:creationId xmlns:a16="http://schemas.microsoft.com/office/drawing/2014/main" id="{E0E03E51-F071-4AE5-9290-E18185ADFAB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6" name="Text Box 16">
          <a:extLst>
            <a:ext uri="{FF2B5EF4-FFF2-40B4-BE49-F238E27FC236}">
              <a16:creationId xmlns:a16="http://schemas.microsoft.com/office/drawing/2014/main" id="{207FF88F-4904-41F1-8DE3-7960EC03F9C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7" name="Text Box 17">
          <a:extLst>
            <a:ext uri="{FF2B5EF4-FFF2-40B4-BE49-F238E27FC236}">
              <a16:creationId xmlns:a16="http://schemas.microsoft.com/office/drawing/2014/main" id="{20468713-6561-4909-BADD-922A8E7F55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8" name="Text Box 18">
          <a:extLst>
            <a:ext uri="{FF2B5EF4-FFF2-40B4-BE49-F238E27FC236}">
              <a16:creationId xmlns:a16="http://schemas.microsoft.com/office/drawing/2014/main" id="{4E4685C4-457B-432F-BEF8-E7B347C38B5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9" name="Text Box 19">
          <a:extLst>
            <a:ext uri="{FF2B5EF4-FFF2-40B4-BE49-F238E27FC236}">
              <a16:creationId xmlns:a16="http://schemas.microsoft.com/office/drawing/2014/main" id="{3314E26B-5212-4BA6-B5CF-8FA922B8843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0" name="Text Box 16">
          <a:extLst>
            <a:ext uri="{FF2B5EF4-FFF2-40B4-BE49-F238E27FC236}">
              <a16:creationId xmlns:a16="http://schemas.microsoft.com/office/drawing/2014/main" id="{CA15D126-3926-41C2-9029-E4DC6F4C34B1}"/>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1" name="Text Box 17">
          <a:extLst>
            <a:ext uri="{FF2B5EF4-FFF2-40B4-BE49-F238E27FC236}">
              <a16:creationId xmlns:a16="http://schemas.microsoft.com/office/drawing/2014/main" id="{A84E2C3C-393F-4E5D-8735-7FC4FE6EE165}"/>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2" name="Text Box 18">
          <a:extLst>
            <a:ext uri="{FF2B5EF4-FFF2-40B4-BE49-F238E27FC236}">
              <a16:creationId xmlns:a16="http://schemas.microsoft.com/office/drawing/2014/main" id="{659F69AC-6ABF-4DC4-AF81-649BBF78F88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3" name="Text Box 19">
          <a:extLst>
            <a:ext uri="{FF2B5EF4-FFF2-40B4-BE49-F238E27FC236}">
              <a16:creationId xmlns:a16="http://schemas.microsoft.com/office/drawing/2014/main" id="{EC53161D-45BD-4256-8B80-9ECCED9AF57C}"/>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4" name="Text Box 16">
          <a:extLst>
            <a:ext uri="{FF2B5EF4-FFF2-40B4-BE49-F238E27FC236}">
              <a16:creationId xmlns:a16="http://schemas.microsoft.com/office/drawing/2014/main" id="{979A2884-3B49-4AD5-823B-F3267C9E6E6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5" name="Text Box 17">
          <a:extLst>
            <a:ext uri="{FF2B5EF4-FFF2-40B4-BE49-F238E27FC236}">
              <a16:creationId xmlns:a16="http://schemas.microsoft.com/office/drawing/2014/main" id="{C4AD29DF-7E24-47CD-92AD-36409A54A144}"/>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6" name="Text Box 18">
          <a:extLst>
            <a:ext uri="{FF2B5EF4-FFF2-40B4-BE49-F238E27FC236}">
              <a16:creationId xmlns:a16="http://schemas.microsoft.com/office/drawing/2014/main" id="{42B802B0-597D-4598-A5E7-0E89A253149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7" name="Text Box 19">
          <a:extLst>
            <a:ext uri="{FF2B5EF4-FFF2-40B4-BE49-F238E27FC236}">
              <a16:creationId xmlns:a16="http://schemas.microsoft.com/office/drawing/2014/main" id="{301FDB7B-0239-496F-AE1C-E13728B41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8" name="Text Box 16">
          <a:extLst>
            <a:ext uri="{FF2B5EF4-FFF2-40B4-BE49-F238E27FC236}">
              <a16:creationId xmlns:a16="http://schemas.microsoft.com/office/drawing/2014/main" id="{D6AC4881-D9B3-47EC-966D-807FB6586FD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9" name="Text Box 17">
          <a:extLst>
            <a:ext uri="{FF2B5EF4-FFF2-40B4-BE49-F238E27FC236}">
              <a16:creationId xmlns:a16="http://schemas.microsoft.com/office/drawing/2014/main" id="{E2E3D9E0-4328-49DC-A154-9908B7D606B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0" name="Text Box 18">
          <a:extLst>
            <a:ext uri="{FF2B5EF4-FFF2-40B4-BE49-F238E27FC236}">
              <a16:creationId xmlns:a16="http://schemas.microsoft.com/office/drawing/2014/main" id="{ADE394E7-8BBD-4A59-86BB-2B0BDD912C9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1" name="Text Box 19">
          <a:extLst>
            <a:ext uri="{FF2B5EF4-FFF2-40B4-BE49-F238E27FC236}">
              <a16:creationId xmlns:a16="http://schemas.microsoft.com/office/drawing/2014/main" id="{080BA05E-CF30-4D21-9750-609644BFFC9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752" name="Text Box 15">
          <a:extLst>
            <a:ext uri="{FF2B5EF4-FFF2-40B4-BE49-F238E27FC236}">
              <a16:creationId xmlns:a16="http://schemas.microsoft.com/office/drawing/2014/main" id="{537094A3-C640-449C-9CB7-C35C983A5D5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3" name="Text Box 16">
          <a:extLst>
            <a:ext uri="{FF2B5EF4-FFF2-40B4-BE49-F238E27FC236}">
              <a16:creationId xmlns:a16="http://schemas.microsoft.com/office/drawing/2014/main" id="{BA57C867-C9DC-44D1-A68F-0D0DA17EA812}"/>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4" name="Text Box 17">
          <a:extLst>
            <a:ext uri="{FF2B5EF4-FFF2-40B4-BE49-F238E27FC236}">
              <a16:creationId xmlns:a16="http://schemas.microsoft.com/office/drawing/2014/main" id="{1126C9C2-BAAF-438B-910E-54B0A69B33C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5" name="Text Box 18">
          <a:extLst>
            <a:ext uri="{FF2B5EF4-FFF2-40B4-BE49-F238E27FC236}">
              <a16:creationId xmlns:a16="http://schemas.microsoft.com/office/drawing/2014/main" id="{5A62DD36-B180-43A9-B921-0A9D93A7A1C8}"/>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6" name="Text Box 19">
          <a:extLst>
            <a:ext uri="{FF2B5EF4-FFF2-40B4-BE49-F238E27FC236}">
              <a16:creationId xmlns:a16="http://schemas.microsoft.com/office/drawing/2014/main" id="{5102418A-75A4-4B26-B588-5596993ACFDA}"/>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757" name="Text Box 15">
          <a:extLst>
            <a:ext uri="{FF2B5EF4-FFF2-40B4-BE49-F238E27FC236}">
              <a16:creationId xmlns:a16="http://schemas.microsoft.com/office/drawing/2014/main" id="{9522F63C-D703-4419-A9B9-08EAAACA0697}"/>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8" name="Text Box 16">
          <a:extLst>
            <a:ext uri="{FF2B5EF4-FFF2-40B4-BE49-F238E27FC236}">
              <a16:creationId xmlns:a16="http://schemas.microsoft.com/office/drawing/2014/main" id="{9A91C0FC-0AD0-46BA-A66A-5BF2F0F4E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9" name="Text Box 17">
          <a:extLst>
            <a:ext uri="{FF2B5EF4-FFF2-40B4-BE49-F238E27FC236}">
              <a16:creationId xmlns:a16="http://schemas.microsoft.com/office/drawing/2014/main" id="{00756AE0-1495-4EC6-A04B-D810B890BF7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60" name="Text Box 18">
          <a:extLst>
            <a:ext uri="{FF2B5EF4-FFF2-40B4-BE49-F238E27FC236}">
              <a16:creationId xmlns:a16="http://schemas.microsoft.com/office/drawing/2014/main" id="{8A8E4093-3208-4273-A37D-A25A17AE461F}"/>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1" name="Text Box 16">
          <a:extLst>
            <a:ext uri="{FF2B5EF4-FFF2-40B4-BE49-F238E27FC236}">
              <a16:creationId xmlns:a16="http://schemas.microsoft.com/office/drawing/2014/main" id="{99079695-D3B6-4DF8-92AF-1E3A5EFFA9B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2" name="Text Box 17">
          <a:extLst>
            <a:ext uri="{FF2B5EF4-FFF2-40B4-BE49-F238E27FC236}">
              <a16:creationId xmlns:a16="http://schemas.microsoft.com/office/drawing/2014/main" id="{38DAC417-1679-4CED-89FA-DF299AB3F1C5}"/>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3" name="Text Box 18">
          <a:extLst>
            <a:ext uri="{FF2B5EF4-FFF2-40B4-BE49-F238E27FC236}">
              <a16:creationId xmlns:a16="http://schemas.microsoft.com/office/drawing/2014/main" id="{075F1FDC-8B24-4DF8-A6D9-285A4190A96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4" name="Text Box 19">
          <a:extLst>
            <a:ext uri="{FF2B5EF4-FFF2-40B4-BE49-F238E27FC236}">
              <a16:creationId xmlns:a16="http://schemas.microsoft.com/office/drawing/2014/main" id="{30D77CDE-2BF5-44B7-BC5C-26569DFA204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5" name="Text Box 16">
          <a:extLst>
            <a:ext uri="{FF2B5EF4-FFF2-40B4-BE49-F238E27FC236}">
              <a16:creationId xmlns:a16="http://schemas.microsoft.com/office/drawing/2014/main" id="{BEFA6D41-8C9D-4732-9CCB-7F6C37AF698D}"/>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6" name="Text Box 17">
          <a:extLst>
            <a:ext uri="{FF2B5EF4-FFF2-40B4-BE49-F238E27FC236}">
              <a16:creationId xmlns:a16="http://schemas.microsoft.com/office/drawing/2014/main" id="{EB33B4AE-4FE3-4EB5-94E9-D6D338DFA62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7" name="Text Box 18">
          <a:extLst>
            <a:ext uri="{FF2B5EF4-FFF2-40B4-BE49-F238E27FC236}">
              <a16:creationId xmlns:a16="http://schemas.microsoft.com/office/drawing/2014/main" id="{060460A4-DF2F-476D-B768-E2DA96E3A0E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8" name="Text Box 19">
          <a:extLst>
            <a:ext uri="{FF2B5EF4-FFF2-40B4-BE49-F238E27FC236}">
              <a16:creationId xmlns:a16="http://schemas.microsoft.com/office/drawing/2014/main" id="{9534FFF7-9028-4106-91AB-CA5271C248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1769" name="Text Box 15">
          <a:extLst>
            <a:ext uri="{FF2B5EF4-FFF2-40B4-BE49-F238E27FC236}">
              <a16:creationId xmlns:a16="http://schemas.microsoft.com/office/drawing/2014/main" id="{0AC10CE1-98EF-482D-B07B-7FED6E1D1BD5}"/>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770" name="Text Box 15">
          <a:extLst>
            <a:ext uri="{FF2B5EF4-FFF2-40B4-BE49-F238E27FC236}">
              <a16:creationId xmlns:a16="http://schemas.microsoft.com/office/drawing/2014/main" id="{5F0F2A65-5F10-4ED6-93F9-CBBCBE874C3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1771" name="Text Box 15">
          <a:extLst>
            <a:ext uri="{FF2B5EF4-FFF2-40B4-BE49-F238E27FC236}">
              <a16:creationId xmlns:a16="http://schemas.microsoft.com/office/drawing/2014/main" id="{A460C8F7-18E9-44BD-AD9E-F233A46F98ED}"/>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772" name="Text Box 15">
          <a:extLst>
            <a:ext uri="{FF2B5EF4-FFF2-40B4-BE49-F238E27FC236}">
              <a16:creationId xmlns:a16="http://schemas.microsoft.com/office/drawing/2014/main" id="{900EEC4F-608A-4075-A4F9-E02DF55F846D}"/>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773" name="Text Box 15">
          <a:extLst>
            <a:ext uri="{FF2B5EF4-FFF2-40B4-BE49-F238E27FC236}">
              <a16:creationId xmlns:a16="http://schemas.microsoft.com/office/drawing/2014/main" id="{63937A34-D090-459C-B940-78300CFF8218}"/>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774" name="Text Box 15">
          <a:extLst>
            <a:ext uri="{FF2B5EF4-FFF2-40B4-BE49-F238E27FC236}">
              <a16:creationId xmlns:a16="http://schemas.microsoft.com/office/drawing/2014/main" id="{8F5F120B-EDC1-4682-909A-814DA67AA2DC}"/>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5" name="Text Box 16">
          <a:extLst>
            <a:ext uri="{FF2B5EF4-FFF2-40B4-BE49-F238E27FC236}">
              <a16:creationId xmlns:a16="http://schemas.microsoft.com/office/drawing/2014/main" id="{2AC10851-85C3-4C99-A821-93CFFF2DA7A9}"/>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6" name="Text Box 17">
          <a:extLst>
            <a:ext uri="{FF2B5EF4-FFF2-40B4-BE49-F238E27FC236}">
              <a16:creationId xmlns:a16="http://schemas.microsoft.com/office/drawing/2014/main" id="{7FB0885B-AD30-46B1-9034-995ACDA5CA7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7" name="Text Box 18">
          <a:extLst>
            <a:ext uri="{FF2B5EF4-FFF2-40B4-BE49-F238E27FC236}">
              <a16:creationId xmlns:a16="http://schemas.microsoft.com/office/drawing/2014/main" id="{4945904A-122C-465C-9A93-4FF691A77FA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8" name="Text Box 19">
          <a:extLst>
            <a:ext uri="{FF2B5EF4-FFF2-40B4-BE49-F238E27FC236}">
              <a16:creationId xmlns:a16="http://schemas.microsoft.com/office/drawing/2014/main" id="{E2413F4D-568E-41CC-BF2F-0ABBADD1BB4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79" name="Text Box 16">
          <a:extLst>
            <a:ext uri="{FF2B5EF4-FFF2-40B4-BE49-F238E27FC236}">
              <a16:creationId xmlns:a16="http://schemas.microsoft.com/office/drawing/2014/main" id="{B81CDC60-77E2-45A5-80D5-96FE2F0FE7F3}"/>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0" name="Text Box 17">
          <a:extLst>
            <a:ext uri="{FF2B5EF4-FFF2-40B4-BE49-F238E27FC236}">
              <a16:creationId xmlns:a16="http://schemas.microsoft.com/office/drawing/2014/main" id="{3676D17E-D94E-4DF3-B47A-B0386A41E736}"/>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1" name="Text Box 18">
          <a:extLst>
            <a:ext uri="{FF2B5EF4-FFF2-40B4-BE49-F238E27FC236}">
              <a16:creationId xmlns:a16="http://schemas.microsoft.com/office/drawing/2014/main" id="{D134CB9F-5AD5-49E1-A7EC-447E3027162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2" name="Text Box 19">
          <a:extLst>
            <a:ext uri="{FF2B5EF4-FFF2-40B4-BE49-F238E27FC236}">
              <a16:creationId xmlns:a16="http://schemas.microsoft.com/office/drawing/2014/main" id="{7C07FAD0-1340-498E-9587-063AE206848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3" name="Text Box 16">
          <a:extLst>
            <a:ext uri="{FF2B5EF4-FFF2-40B4-BE49-F238E27FC236}">
              <a16:creationId xmlns:a16="http://schemas.microsoft.com/office/drawing/2014/main" id="{F9B9FD25-14BC-4AB6-970E-EAA65B1CC04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4" name="Text Box 17">
          <a:extLst>
            <a:ext uri="{FF2B5EF4-FFF2-40B4-BE49-F238E27FC236}">
              <a16:creationId xmlns:a16="http://schemas.microsoft.com/office/drawing/2014/main" id="{E966EB9A-237C-4C8E-B356-BDDF79C0D996}"/>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5" name="Text Box 18">
          <a:extLst>
            <a:ext uri="{FF2B5EF4-FFF2-40B4-BE49-F238E27FC236}">
              <a16:creationId xmlns:a16="http://schemas.microsoft.com/office/drawing/2014/main" id="{DFEC5651-9CBB-425B-B363-4D4E4C759758}"/>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6" name="Text Box 19">
          <a:extLst>
            <a:ext uri="{FF2B5EF4-FFF2-40B4-BE49-F238E27FC236}">
              <a16:creationId xmlns:a16="http://schemas.microsoft.com/office/drawing/2014/main" id="{657EE1E4-D877-4623-BA4D-FF7CA569C444}"/>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7" name="Text Box 16">
          <a:extLst>
            <a:ext uri="{FF2B5EF4-FFF2-40B4-BE49-F238E27FC236}">
              <a16:creationId xmlns:a16="http://schemas.microsoft.com/office/drawing/2014/main" id="{57F5891F-21AF-4870-8019-700280CF27BA}"/>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8" name="Text Box 17">
          <a:extLst>
            <a:ext uri="{FF2B5EF4-FFF2-40B4-BE49-F238E27FC236}">
              <a16:creationId xmlns:a16="http://schemas.microsoft.com/office/drawing/2014/main" id="{167D32B3-4508-406A-BA1E-D6AD1705B21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9" name="Text Box 18">
          <a:extLst>
            <a:ext uri="{FF2B5EF4-FFF2-40B4-BE49-F238E27FC236}">
              <a16:creationId xmlns:a16="http://schemas.microsoft.com/office/drawing/2014/main" id="{EE797F35-214F-47AC-A409-111FE7E98C9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90" name="Text Box 19">
          <a:extLst>
            <a:ext uri="{FF2B5EF4-FFF2-40B4-BE49-F238E27FC236}">
              <a16:creationId xmlns:a16="http://schemas.microsoft.com/office/drawing/2014/main" id="{C083B76A-A834-425A-BEEF-003F4B17FEF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1" name="Text Box 16">
          <a:extLst>
            <a:ext uri="{FF2B5EF4-FFF2-40B4-BE49-F238E27FC236}">
              <a16:creationId xmlns:a16="http://schemas.microsoft.com/office/drawing/2014/main" id="{B2361EB2-54D7-42C6-8272-03EACFD30829}"/>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2" name="Text Box 17">
          <a:extLst>
            <a:ext uri="{FF2B5EF4-FFF2-40B4-BE49-F238E27FC236}">
              <a16:creationId xmlns:a16="http://schemas.microsoft.com/office/drawing/2014/main" id="{332128F7-FECA-4640-8827-08B28C99333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3" name="Text Box 18">
          <a:extLst>
            <a:ext uri="{FF2B5EF4-FFF2-40B4-BE49-F238E27FC236}">
              <a16:creationId xmlns:a16="http://schemas.microsoft.com/office/drawing/2014/main" id="{2B411607-FBC5-4B06-AA39-D9AA550D997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4" name="Text Box 16">
          <a:extLst>
            <a:ext uri="{FF2B5EF4-FFF2-40B4-BE49-F238E27FC236}">
              <a16:creationId xmlns:a16="http://schemas.microsoft.com/office/drawing/2014/main" id="{3DDE8A26-4018-48C5-9F34-0B07CC93FE6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5" name="Text Box 17">
          <a:extLst>
            <a:ext uri="{FF2B5EF4-FFF2-40B4-BE49-F238E27FC236}">
              <a16:creationId xmlns:a16="http://schemas.microsoft.com/office/drawing/2014/main" id="{0011D77E-8496-4500-8FB4-354292136E5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6" name="Text Box 18">
          <a:extLst>
            <a:ext uri="{FF2B5EF4-FFF2-40B4-BE49-F238E27FC236}">
              <a16:creationId xmlns:a16="http://schemas.microsoft.com/office/drawing/2014/main" id="{AA706CFB-9AC8-400F-8AF4-267CD40CAF02}"/>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7" name="Text Box 19">
          <a:extLst>
            <a:ext uri="{FF2B5EF4-FFF2-40B4-BE49-F238E27FC236}">
              <a16:creationId xmlns:a16="http://schemas.microsoft.com/office/drawing/2014/main" id="{84C2C6E8-6A0D-470B-82C0-D8730FDC102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8" name="Text Box 16">
          <a:extLst>
            <a:ext uri="{FF2B5EF4-FFF2-40B4-BE49-F238E27FC236}">
              <a16:creationId xmlns:a16="http://schemas.microsoft.com/office/drawing/2014/main" id="{25803644-534A-4188-804A-7350B4C2B97C}"/>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9" name="Text Box 17">
          <a:extLst>
            <a:ext uri="{FF2B5EF4-FFF2-40B4-BE49-F238E27FC236}">
              <a16:creationId xmlns:a16="http://schemas.microsoft.com/office/drawing/2014/main" id="{B9E79326-00D1-47A5-B763-0402B72DF44E}"/>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0" name="Text Box 18">
          <a:extLst>
            <a:ext uri="{FF2B5EF4-FFF2-40B4-BE49-F238E27FC236}">
              <a16:creationId xmlns:a16="http://schemas.microsoft.com/office/drawing/2014/main" id="{CCA9A088-CC6F-463E-BCA1-3C11862CA636}"/>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1" name="Text Box 19">
          <a:extLst>
            <a:ext uri="{FF2B5EF4-FFF2-40B4-BE49-F238E27FC236}">
              <a16:creationId xmlns:a16="http://schemas.microsoft.com/office/drawing/2014/main" id="{982DD3D3-ADF9-4F9C-A7C9-6B8F1CB71D3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2" name="Text Box 16">
          <a:extLst>
            <a:ext uri="{FF2B5EF4-FFF2-40B4-BE49-F238E27FC236}">
              <a16:creationId xmlns:a16="http://schemas.microsoft.com/office/drawing/2014/main" id="{AC016489-2D81-472F-9DEF-338FB4177E0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3" name="Text Box 17">
          <a:extLst>
            <a:ext uri="{FF2B5EF4-FFF2-40B4-BE49-F238E27FC236}">
              <a16:creationId xmlns:a16="http://schemas.microsoft.com/office/drawing/2014/main" id="{F3D20E3F-E5E3-4842-9463-4EDC8B46F0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4" name="Text Box 18">
          <a:extLst>
            <a:ext uri="{FF2B5EF4-FFF2-40B4-BE49-F238E27FC236}">
              <a16:creationId xmlns:a16="http://schemas.microsoft.com/office/drawing/2014/main" id="{B710DD33-3BEC-4EE5-A3A7-D0287690125D}"/>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5" name="Text Box 19">
          <a:extLst>
            <a:ext uri="{FF2B5EF4-FFF2-40B4-BE49-F238E27FC236}">
              <a16:creationId xmlns:a16="http://schemas.microsoft.com/office/drawing/2014/main" id="{A6016362-F9B5-43E8-A6FD-8387E6986EBC}"/>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61691"/>
    <xdr:sp macro="" textlink="">
      <xdr:nvSpPr>
        <xdr:cNvPr id="1806" name="Text Box 15">
          <a:extLst>
            <a:ext uri="{FF2B5EF4-FFF2-40B4-BE49-F238E27FC236}">
              <a16:creationId xmlns:a16="http://schemas.microsoft.com/office/drawing/2014/main" id="{A1D3DDA1-EAF2-46F7-8F20-B6AC3F8D78D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7" name="Text Box 16">
          <a:extLst>
            <a:ext uri="{FF2B5EF4-FFF2-40B4-BE49-F238E27FC236}">
              <a16:creationId xmlns:a16="http://schemas.microsoft.com/office/drawing/2014/main" id="{C1AF6918-327F-44FF-B42F-D7BC7A36D358}"/>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8" name="Text Box 17">
          <a:extLst>
            <a:ext uri="{FF2B5EF4-FFF2-40B4-BE49-F238E27FC236}">
              <a16:creationId xmlns:a16="http://schemas.microsoft.com/office/drawing/2014/main" id="{46497D61-8A5C-420C-90F6-DDF3AE44C83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9" name="Text Box 18">
          <a:extLst>
            <a:ext uri="{FF2B5EF4-FFF2-40B4-BE49-F238E27FC236}">
              <a16:creationId xmlns:a16="http://schemas.microsoft.com/office/drawing/2014/main" id="{C3E67EF4-7EF5-4FE7-8851-291433E9272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10" name="Text Box 19">
          <a:extLst>
            <a:ext uri="{FF2B5EF4-FFF2-40B4-BE49-F238E27FC236}">
              <a16:creationId xmlns:a16="http://schemas.microsoft.com/office/drawing/2014/main" id="{820374F2-B059-4C6A-AF54-E0A934A785F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1811" name="Text Box 15">
          <a:extLst>
            <a:ext uri="{FF2B5EF4-FFF2-40B4-BE49-F238E27FC236}">
              <a16:creationId xmlns:a16="http://schemas.microsoft.com/office/drawing/2014/main" id="{BB67BB8D-19A9-4DBB-8D90-E930B8D23F26}"/>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2" name="Text Box 16">
          <a:extLst>
            <a:ext uri="{FF2B5EF4-FFF2-40B4-BE49-F238E27FC236}">
              <a16:creationId xmlns:a16="http://schemas.microsoft.com/office/drawing/2014/main" id="{95584AE7-DC55-45E9-B3C5-298F9C7FA98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3" name="Text Box 17">
          <a:extLst>
            <a:ext uri="{FF2B5EF4-FFF2-40B4-BE49-F238E27FC236}">
              <a16:creationId xmlns:a16="http://schemas.microsoft.com/office/drawing/2014/main" id="{D673AE3F-E0A4-402C-94BA-BD346A67C11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4" name="Text Box 18">
          <a:extLst>
            <a:ext uri="{FF2B5EF4-FFF2-40B4-BE49-F238E27FC236}">
              <a16:creationId xmlns:a16="http://schemas.microsoft.com/office/drawing/2014/main" id="{26890563-3E94-416A-A3EF-71BD5777EE82}"/>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5" name="Text Box 19">
          <a:extLst>
            <a:ext uri="{FF2B5EF4-FFF2-40B4-BE49-F238E27FC236}">
              <a16:creationId xmlns:a16="http://schemas.microsoft.com/office/drawing/2014/main" id="{27884724-32FA-45A0-9B5B-9747AA2DEB3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1816" name="Text Box 15">
          <a:extLst>
            <a:ext uri="{FF2B5EF4-FFF2-40B4-BE49-F238E27FC236}">
              <a16:creationId xmlns:a16="http://schemas.microsoft.com/office/drawing/2014/main" id="{561A9199-FB6A-4E04-8288-51CB2F2435D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1817" name="Text Box 15">
          <a:extLst>
            <a:ext uri="{FF2B5EF4-FFF2-40B4-BE49-F238E27FC236}">
              <a16:creationId xmlns:a16="http://schemas.microsoft.com/office/drawing/2014/main" id="{C4239C8F-C19E-4C2D-A59E-810950E73E25}"/>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8" name="Text Box 16">
          <a:extLst>
            <a:ext uri="{FF2B5EF4-FFF2-40B4-BE49-F238E27FC236}">
              <a16:creationId xmlns:a16="http://schemas.microsoft.com/office/drawing/2014/main" id="{36D51386-01AD-43BD-9973-E716ECC34BB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9" name="Text Box 17">
          <a:extLst>
            <a:ext uri="{FF2B5EF4-FFF2-40B4-BE49-F238E27FC236}">
              <a16:creationId xmlns:a16="http://schemas.microsoft.com/office/drawing/2014/main" id="{31A65340-3A5D-4A9C-A08C-487FB803305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0" name="Text Box 18">
          <a:extLst>
            <a:ext uri="{FF2B5EF4-FFF2-40B4-BE49-F238E27FC236}">
              <a16:creationId xmlns:a16="http://schemas.microsoft.com/office/drawing/2014/main" id="{E6947545-06FA-48F3-BA91-FBBA47090D1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1" name="Text Box 19">
          <a:extLst>
            <a:ext uri="{FF2B5EF4-FFF2-40B4-BE49-F238E27FC236}">
              <a16:creationId xmlns:a16="http://schemas.microsoft.com/office/drawing/2014/main" id="{0DD38593-77AB-466A-AD70-CBE04F61026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1822" name="Text Box 15">
          <a:extLst>
            <a:ext uri="{FF2B5EF4-FFF2-40B4-BE49-F238E27FC236}">
              <a16:creationId xmlns:a16="http://schemas.microsoft.com/office/drawing/2014/main" id="{19F52467-B6AE-4261-92F5-BD858F0E6E9D}"/>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1823" name="Text Box 15">
          <a:extLst>
            <a:ext uri="{FF2B5EF4-FFF2-40B4-BE49-F238E27FC236}">
              <a16:creationId xmlns:a16="http://schemas.microsoft.com/office/drawing/2014/main" id="{2B813F81-EDF2-43E3-B00F-CB850040D05F}"/>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1824" name="Text Box 15">
          <a:extLst>
            <a:ext uri="{FF2B5EF4-FFF2-40B4-BE49-F238E27FC236}">
              <a16:creationId xmlns:a16="http://schemas.microsoft.com/office/drawing/2014/main" id="{396BFEFC-A97E-4E0C-887A-BE718E3F3763}"/>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5" name="Text Box 16">
          <a:extLst>
            <a:ext uri="{FF2B5EF4-FFF2-40B4-BE49-F238E27FC236}">
              <a16:creationId xmlns:a16="http://schemas.microsoft.com/office/drawing/2014/main" id="{E41E7483-6D61-44F3-9BB7-0187D679F05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6" name="Text Box 17">
          <a:extLst>
            <a:ext uri="{FF2B5EF4-FFF2-40B4-BE49-F238E27FC236}">
              <a16:creationId xmlns:a16="http://schemas.microsoft.com/office/drawing/2014/main" id="{F816B010-81EE-400A-9168-0055C1B8D65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7" name="Text Box 18">
          <a:extLst>
            <a:ext uri="{FF2B5EF4-FFF2-40B4-BE49-F238E27FC236}">
              <a16:creationId xmlns:a16="http://schemas.microsoft.com/office/drawing/2014/main" id="{2EDEA3EC-B002-49FA-AA97-E8144C0DE5CD}"/>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1828" name="Text Box 15">
          <a:extLst>
            <a:ext uri="{FF2B5EF4-FFF2-40B4-BE49-F238E27FC236}">
              <a16:creationId xmlns:a16="http://schemas.microsoft.com/office/drawing/2014/main" id="{5C677724-4C4D-442A-BDE7-3D52E144D3A4}"/>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29" name="Text Box 16">
          <a:extLst>
            <a:ext uri="{FF2B5EF4-FFF2-40B4-BE49-F238E27FC236}">
              <a16:creationId xmlns:a16="http://schemas.microsoft.com/office/drawing/2014/main" id="{5617E29F-0171-4EC6-8624-2C9BF0CCE5F9}"/>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0" name="Text Box 17">
          <a:extLst>
            <a:ext uri="{FF2B5EF4-FFF2-40B4-BE49-F238E27FC236}">
              <a16:creationId xmlns:a16="http://schemas.microsoft.com/office/drawing/2014/main" id="{30AC6176-8D3C-4993-91FA-7F674B4F5D5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1" name="Text Box 18">
          <a:extLst>
            <a:ext uri="{FF2B5EF4-FFF2-40B4-BE49-F238E27FC236}">
              <a16:creationId xmlns:a16="http://schemas.microsoft.com/office/drawing/2014/main" id="{F282A092-0D5C-434F-AB9A-D0F6A5AE4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2" name="Text Box 19">
          <a:extLst>
            <a:ext uri="{FF2B5EF4-FFF2-40B4-BE49-F238E27FC236}">
              <a16:creationId xmlns:a16="http://schemas.microsoft.com/office/drawing/2014/main" id="{26C34814-E968-4C0D-A59A-52C315E5B28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3" name="Text Box 16">
          <a:extLst>
            <a:ext uri="{FF2B5EF4-FFF2-40B4-BE49-F238E27FC236}">
              <a16:creationId xmlns:a16="http://schemas.microsoft.com/office/drawing/2014/main" id="{1CA347AC-77C1-41D6-8DE2-7467050F8C2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4" name="Text Box 17">
          <a:extLst>
            <a:ext uri="{FF2B5EF4-FFF2-40B4-BE49-F238E27FC236}">
              <a16:creationId xmlns:a16="http://schemas.microsoft.com/office/drawing/2014/main" id="{2EF2D593-AEAD-4D49-BDB4-B020ED93EB9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5" name="Text Box 18">
          <a:extLst>
            <a:ext uri="{FF2B5EF4-FFF2-40B4-BE49-F238E27FC236}">
              <a16:creationId xmlns:a16="http://schemas.microsoft.com/office/drawing/2014/main" id="{257632A9-0AD6-486D-8EC2-38CF447638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6" name="Text Box 19">
          <a:extLst>
            <a:ext uri="{FF2B5EF4-FFF2-40B4-BE49-F238E27FC236}">
              <a16:creationId xmlns:a16="http://schemas.microsoft.com/office/drawing/2014/main" id="{21A28007-17EB-4731-8B4F-CE4714C418CD}"/>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7" name="Text Box 16">
          <a:extLst>
            <a:ext uri="{FF2B5EF4-FFF2-40B4-BE49-F238E27FC236}">
              <a16:creationId xmlns:a16="http://schemas.microsoft.com/office/drawing/2014/main" id="{625A870C-2A4E-42E8-9062-64A15058E69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8" name="Text Box 17">
          <a:extLst>
            <a:ext uri="{FF2B5EF4-FFF2-40B4-BE49-F238E27FC236}">
              <a16:creationId xmlns:a16="http://schemas.microsoft.com/office/drawing/2014/main" id="{819B1D2E-FFEB-4AA2-8756-20C0659CA30A}"/>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9" name="Text Box 18">
          <a:extLst>
            <a:ext uri="{FF2B5EF4-FFF2-40B4-BE49-F238E27FC236}">
              <a16:creationId xmlns:a16="http://schemas.microsoft.com/office/drawing/2014/main" id="{1184BCA5-7F77-49F6-8C7A-DF8B1D7EAE4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40" name="Text Box 19">
          <a:extLst>
            <a:ext uri="{FF2B5EF4-FFF2-40B4-BE49-F238E27FC236}">
              <a16:creationId xmlns:a16="http://schemas.microsoft.com/office/drawing/2014/main" id="{7CD7E2A4-65C2-4E7A-A76A-8FC5D4523C7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1" name="Text Box 16">
          <a:extLst>
            <a:ext uri="{FF2B5EF4-FFF2-40B4-BE49-F238E27FC236}">
              <a16:creationId xmlns:a16="http://schemas.microsoft.com/office/drawing/2014/main" id="{D0A0D499-0EFD-4261-BB03-B04F5BD7AA4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2" name="Text Box 17">
          <a:extLst>
            <a:ext uri="{FF2B5EF4-FFF2-40B4-BE49-F238E27FC236}">
              <a16:creationId xmlns:a16="http://schemas.microsoft.com/office/drawing/2014/main" id="{EA471C9F-2671-42D0-9708-BD8473EA313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3" name="Text Box 18">
          <a:extLst>
            <a:ext uri="{FF2B5EF4-FFF2-40B4-BE49-F238E27FC236}">
              <a16:creationId xmlns:a16="http://schemas.microsoft.com/office/drawing/2014/main" id="{8D8D4D0A-2C19-4F68-99D9-7996622283CF}"/>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4" name="Text Box 19">
          <a:extLst>
            <a:ext uri="{FF2B5EF4-FFF2-40B4-BE49-F238E27FC236}">
              <a16:creationId xmlns:a16="http://schemas.microsoft.com/office/drawing/2014/main" id="{58B55499-5B87-40BA-A969-9D246C978E7A}"/>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5" name="Text Box 16">
          <a:extLst>
            <a:ext uri="{FF2B5EF4-FFF2-40B4-BE49-F238E27FC236}">
              <a16:creationId xmlns:a16="http://schemas.microsoft.com/office/drawing/2014/main" id="{03250D8A-5B09-4615-81EC-6B9138FF6ECE}"/>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6" name="Text Box 17">
          <a:extLst>
            <a:ext uri="{FF2B5EF4-FFF2-40B4-BE49-F238E27FC236}">
              <a16:creationId xmlns:a16="http://schemas.microsoft.com/office/drawing/2014/main" id="{36C54DE8-A67A-4033-9369-B7966B3FCFB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7" name="Text Box 18">
          <a:extLst>
            <a:ext uri="{FF2B5EF4-FFF2-40B4-BE49-F238E27FC236}">
              <a16:creationId xmlns:a16="http://schemas.microsoft.com/office/drawing/2014/main" id="{F23F1E24-67B9-4FF9-B1CD-B288FA3B6BE5}"/>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8" name="Text Box 19">
          <a:extLst>
            <a:ext uri="{FF2B5EF4-FFF2-40B4-BE49-F238E27FC236}">
              <a16:creationId xmlns:a16="http://schemas.microsoft.com/office/drawing/2014/main" id="{DDC36C39-4A97-4F28-B099-5364C9D1C299}"/>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849" name="Text Box 15">
          <a:extLst>
            <a:ext uri="{FF2B5EF4-FFF2-40B4-BE49-F238E27FC236}">
              <a16:creationId xmlns:a16="http://schemas.microsoft.com/office/drawing/2014/main" id="{0387410B-1776-45CE-B189-BDE22E60B243}"/>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0" name="Text Box 16">
          <a:extLst>
            <a:ext uri="{FF2B5EF4-FFF2-40B4-BE49-F238E27FC236}">
              <a16:creationId xmlns:a16="http://schemas.microsoft.com/office/drawing/2014/main" id="{E9CFBF40-AA0A-427C-B829-1289B554E917}"/>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1" name="Text Box 17">
          <a:extLst>
            <a:ext uri="{FF2B5EF4-FFF2-40B4-BE49-F238E27FC236}">
              <a16:creationId xmlns:a16="http://schemas.microsoft.com/office/drawing/2014/main" id="{EEFA962F-88B2-4A49-AF6B-515196B94A8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2" name="Text Box 18">
          <a:extLst>
            <a:ext uri="{FF2B5EF4-FFF2-40B4-BE49-F238E27FC236}">
              <a16:creationId xmlns:a16="http://schemas.microsoft.com/office/drawing/2014/main" id="{7CA07C70-023F-4997-978C-FD927BC08CFB}"/>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3" name="Text Box 19">
          <a:extLst>
            <a:ext uri="{FF2B5EF4-FFF2-40B4-BE49-F238E27FC236}">
              <a16:creationId xmlns:a16="http://schemas.microsoft.com/office/drawing/2014/main" id="{17E031E2-4FD9-4761-9BEC-6292C3B8DC1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854" name="Text Box 15">
          <a:extLst>
            <a:ext uri="{FF2B5EF4-FFF2-40B4-BE49-F238E27FC236}">
              <a16:creationId xmlns:a16="http://schemas.microsoft.com/office/drawing/2014/main" id="{29CD5C22-3C11-4BDC-8581-02C3209DC1E4}"/>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5" name="Text Box 16">
          <a:extLst>
            <a:ext uri="{FF2B5EF4-FFF2-40B4-BE49-F238E27FC236}">
              <a16:creationId xmlns:a16="http://schemas.microsoft.com/office/drawing/2014/main" id="{C2F4018C-B285-474B-A632-DBC382ED289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6" name="Text Box 17">
          <a:extLst>
            <a:ext uri="{FF2B5EF4-FFF2-40B4-BE49-F238E27FC236}">
              <a16:creationId xmlns:a16="http://schemas.microsoft.com/office/drawing/2014/main" id="{7D3C0022-0A23-492B-8842-653D4169978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7" name="Text Box 18">
          <a:extLst>
            <a:ext uri="{FF2B5EF4-FFF2-40B4-BE49-F238E27FC236}">
              <a16:creationId xmlns:a16="http://schemas.microsoft.com/office/drawing/2014/main" id="{B1B4CBED-A57E-4391-8CD9-CF518AD5F7C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8" name="Text Box 16">
          <a:extLst>
            <a:ext uri="{FF2B5EF4-FFF2-40B4-BE49-F238E27FC236}">
              <a16:creationId xmlns:a16="http://schemas.microsoft.com/office/drawing/2014/main" id="{75E0240A-9540-40A3-9C10-6A39026388A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9" name="Text Box 17">
          <a:extLst>
            <a:ext uri="{FF2B5EF4-FFF2-40B4-BE49-F238E27FC236}">
              <a16:creationId xmlns:a16="http://schemas.microsoft.com/office/drawing/2014/main" id="{B1ACE4E5-B682-4B65-BD8F-14FCDE5EF5C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0" name="Text Box 18">
          <a:extLst>
            <a:ext uri="{FF2B5EF4-FFF2-40B4-BE49-F238E27FC236}">
              <a16:creationId xmlns:a16="http://schemas.microsoft.com/office/drawing/2014/main" id="{A16113D2-0626-4C31-8087-9B3A01715621}"/>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1" name="Text Box 19">
          <a:extLst>
            <a:ext uri="{FF2B5EF4-FFF2-40B4-BE49-F238E27FC236}">
              <a16:creationId xmlns:a16="http://schemas.microsoft.com/office/drawing/2014/main" id="{79B9E6C9-F4D1-4474-BE99-2F88BAEFB47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2" name="Text Box 16">
          <a:extLst>
            <a:ext uri="{FF2B5EF4-FFF2-40B4-BE49-F238E27FC236}">
              <a16:creationId xmlns:a16="http://schemas.microsoft.com/office/drawing/2014/main" id="{5382D9EB-2274-4A1E-9E2B-C1DA5E5C514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3" name="Text Box 17">
          <a:extLst>
            <a:ext uri="{FF2B5EF4-FFF2-40B4-BE49-F238E27FC236}">
              <a16:creationId xmlns:a16="http://schemas.microsoft.com/office/drawing/2014/main" id="{58063064-5179-4C8E-BEE8-ACD4C81AC74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4" name="Text Box 18">
          <a:extLst>
            <a:ext uri="{FF2B5EF4-FFF2-40B4-BE49-F238E27FC236}">
              <a16:creationId xmlns:a16="http://schemas.microsoft.com/office/drawing/2014/main" id="{E12E8AF1-09D1-4393-A28A-8A0B17C2381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5" name="Text Box 19">
          <a:extLst>
            <a:ext uri="{FF2B5EF4-FFF2-40B4-BE49-F238E27FC236}">
              <a16:creationId xmlns:a16="http://schemas.microsoft.com/office/drawing/2014/main" id="{6798C4CC-5247-4F18-9E57-E45C161945D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1866" name="Text Box 15">
          <a:extLst>
            <a:ext uri="{FF2B5EF4-FFF2-40B4-BE49-F238E27FC236}">
              <a16:creationId xmlns:a16="http://schemas.microsoft.com/office/drawing/2014/main" id="{CDF59E90-AE64-4426-BCCD-FB3527B96E7C}"/>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1867" name="Text Box 15">
          <a:extLst>
            <a:ext uri="{FF2B5EF4-FFF2-40B4-BE49-F238E27FC236}">
              <a16:creationId xmlns:a16="http://schemas.microsoft.com/office/drawing/2014/main" id="{9DF06C2B-A65D-45A6-8EB1-6CA44DB1867F}"/>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1868" name="Text Box 15">
          <a:extLst>
            <a:ext uri="{FF2B5EF4-FFF2-40B4-BE49-F238E27FC236}">
              <a16:creationId xmlns:a16="http://schemas.microsoft.com/office/drawing/2014/main" id="{38DF6D67-69A9-4727-B63E-2BD20A17E594}"/>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1869" name="Text Box 15">
          <a:extLst>
            <a:ext uri="{FF2B5EF4-FFF2-40B4-BE49-F238E27FC236}">
              <a16:creationId xmlns:a16="http://schemas.microsoft.com/office/drawing/2014/main" id="{25EDF7F4-9402-44DB-BFFB-D957B152C245}"/>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1870" name="Text Box 15">
          <a:extLst>
            <a:ext uri="{FF2B5EF4-FFF2-40B4-BE49-F238E27FC236}">
              <a16:creationId xmlns:a16="http://schemas.microsoft.com/office/drawing/2014/main" id="{CB9A1084-C443-4413-AB5A-2A5207177EAB}"/>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1871" name="Text Box 15">
          <a:extLst>
            <a:ext uri="{FF2B5EF4-FFF2-40B4-BE49-F238E27FC236}">
              <a16:creationId xmlns:a16="http://schemas.microsoft.com/office/drawing/2014/main" id="{AA61C4C6-AB6C-46DB-9759-AAE9682B1B4E}"/>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2" name="Text Box 16">
          <a:extLst>
            <a:ext uri="{FF2B5EF4-FFF2-40B4-BE49-F238E27FC236}">
              <a16:creationId xmlns:a16="http://schemas.microsoft.com/office/drawing/2014/main" id="{6582CA50-CCDB-4A1B-BC30-78CDAFB35D72}"/>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3" name="Text Box 17">
          <a:extLst>
            <a:ext uri="{FF2B5EF4-FFF2-40B4-BE49-F238E27FC236}">
              <a16:creationId xmlns:a16="http://schemas.microsoft.com/office/drawing/2014/main" id="{0ABF53AE-9F07-4A0F-8259-76BC61FAE2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4" name="Text Box 18">
          <a:extLst>
            <a:ext uri="{FF2B5EF4-FFF2-40B4-BE49-F238E27FC236}">
              <a16:creationId xmlns:a16="http://schemas.microsoft.com/office/drawing/2014/main" id="{966978D0-283C-4F72-A5B2-9398B47007DA}"/>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5" name="Text Box 19">
          <a:extLst>
            <a:ext uri="{FF2B5EF4-FFF2-40B4-BE49-F238E27FC236}">
              <a16:creationId xmlns:a16="http://schemas.microsoft.com/office/drawing/2014/main" id="{95EFFF15-1D42-4322-BDDD-4C055599BC19}"/>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6" name="Text Box 16">
          <a:extLst>
            <a:ext uri="{FF2B5EF4-FFF2-40B4-BE49-F238E27FC236}">
              <a16:creationId xmlns:a16="http://schemas.microsoft.com/office/drawing/2014/main" id="{C06A0F7A-A56A-4BDB-8B55-2D31D55F1B8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7" name="Text Box 17">
          <a:extLst>
            <a:ext uri="{FF2B5EF4-FFF2-40B4-BE49-F238E27FC236}">
              <a16:creationId xmlns:a16="http://schemas.microsoft.com/office/drawing/2014/main" id="{296B18BB-1FA6-49CA-BB89-CDA9D4B35C54}"/>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8" name="Text Box 18">
          <a:extLst>
            <a:ext uri="{FF2B5EF4-FFF2-40B4-BE49-F238E27FC236}">
              <a16:creationId xmlns:a16="http://schemas.microsoft.com/office/drawing/2014/main" id="{9CFFB093-3A42-42A3-9528-7D5484BEE2C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9" name="Text Box 19">
          <a:extLst>
            <a:ext uri="{FF2B5EF4-FFF2-40B4-BE49-F238E27FC236}">
              <a16:creationId xmlns:a16="http://schemas.microsoft.com/office/drawing/2014/main" id="{E20FD932-7EF3-446C-BB3A-D16E565460B5}"/>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0" name="Text Box 16">
          <a:extLst>
            <a:ext uri="{FF2B5EF4-FFF2-40B4-BE49-F238E27FC236}">
              <a16:creationId xmlns:a16="http://schemas.microsoft.com/office/drawing/2014/main" id="{5E3F01A0-B622-45EA-813F-7D07CF43559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1" name="Text Box 17">
          <a:extLst>
            <a:ext uri="{FF2B5EF4-FFF2-40B4-BE49-F238E27FC236}">
              <a16:creationId xmlns:a16="http://schemas.microsoft.com/office/drawing/2014/main" id="{EAC508B6-0F49-4577-A455-120D87753F09}"/>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2" name="Text Box 18">
          <a:extLst>
            <a:ext uri="{FF2B5EF4-FFF2-40B4-BE49-F238E27FC236}">
              <a16:creationId xmlns:a16="http://schemas.microsoft.com/office/drawing/2014/main" id="{07924C26-72E8-4157-9C5B-D32DCC2B437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3" name="Text Box 19">
          <a:extLst>
            <a:ext uri="{FF2B5EF4-FFF2-40B4-BE49-F238E27FC236}">
              <a16:creationId xmlns:a16="http://schemas.microsoft.com/office/drawing/2014/main" id="{76B2AAD9-EC2F-4836-BEEB-3E8FBF784E4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1884" name="Text Box 15">
          <a:extLst>
            <a:ext uri="{FF2B5EF4-FFF2-40B4-BE49-F238E27FC236}">
              <a16:creationId xmlns:a16="http://schemas.microsoft.com/office/drawing/2014/main" id="{AC99B156-5523-4F27-9752-1EE9134ECCE7}"/>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5" name="Text Box 16">
          <a:extLst>
            <a:ext uri="{FF2B5EF4-FFF2-40B4-BE49-F238E27FC236}">
              <a16:creationId xmlns:a16="http://schemas.microsoft.com/office/drawing/2014/main" id="{77D98DB6-129F-4016-B28A-9D741FFA183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6" name="Text Box 17">
          <a:extLst>
            <a:ext uri="{FF2B5EF4-FFF2-40B4-BE49-F238E27FC236}">
              <a16:creationId xmlns:a16="http://schemas.microsoft.com/office/drawing/2014/main" id="{AF59F120-E6AD-41B6-B8D9-896EEEF47CE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7" name="Text Box 18">
          <a:extLst>
            <a:ext uri="{FF2B5EF4-FFF2-40B4-BE49-F238E27FC236}">
              <a16:creationId xmlns:a16="http://schemas.microsoft.com/office/drawing/2014/main" id="{009714FF-FBD6-4514-A772-1CC03622B12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8" name="Text Box 19">
          <a:extLst>
            <a:ext uri="{FF2B5EF4-FFF2-40B4-BE49-F238E27FC236}">
              <a16:creationId xmlns:a16="http://schemas.microsoft.com/office/drawing/2014/main" id="{F7721E4E-A3CF-402A-B55F-BF3EE56BE4AE}"/>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63</xdr:row>
      <xdr:rowOff>504825</xdr:rowOff>
    </xdr:from>
    <xdr:ext cx="95250" cy="442269"/>
    <xdr:sp macro="" textlink="">
      <xdr:nvSpPr>
        <xdr:cNvPr id="1889" name="Text Box 15">
          <a:extLst>
            <a:ext uri="{FF2B5EF4-FFF2-40B4-BE49-F238E27FC236}">
              <a16:creationId xmlns:a16="http://schemas.microsoft.com/office/drawing/2014/main" id="{5CACDF17-2FAC-4016-A51B-B895EE6893A7}"/>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0" name="Text Box 16">
          <a:extLst>
            <a:ext uri="{FF2B5EF4-FFF2-40B4-BE49-F238E27FC236}">
              <a16:creationId xmlns:a16="http://schemas.microsoft.com/office/drawing/2014/main" id="{85A9FE47-EAAA-4BD9-B71C-43A13B66C20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1" name="Text Box 17">
          <a:extLst>
            <a:ext uri="{FF2B5EF4-FFF2-40B4-BE49-F238E27FC236}">
              <a16:creationId xmlns:a16="http://schemas.microsoft.com/office/drawing/2014/main" id="{9B6EAD3C-73E6-4D29-8A27-3D59E3DA46FC}"/>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2" name="Text Box 18">
          <a:extLst>
            <a:ext uri="{FF2B5EF4-FFF2-40B4-BE49-F238E27FC236}">
              <a16:creationId xmlns:a16="http://schemas.microsoft.com/office/drawing/2014/main" id="{807AC296-732E-45A6-BDC6-5DFC7679B15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3" name="Text Box 16">
          <a:extLst>
            <a:ext uri="{FF2B5EF4-FFF2-40B4-BE49-F238E27FC236}">
              <a16:creationId xmlns:a16="http://schemas.microsoft.com/office/drawing/2014/main" id="{4495C48A-E6EA-4499-9156-4C97D2671517}"/>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4" name="Text Box 17">
          <a:extLst>
            <a:ext uri="{FF2B5EF4-FFF2-40B4-BE49-F238E27FC236}">
              <a16:creationId xmlns:a16="http://schemas.microsoft.com/office/drawing/2014/main" id="{E9063FF7-381A-483E-9159-FED06DAD9AF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5" name="Text Box 18">
          <a:extLst>
            <a:ext uri="{FF2B5EF4-FFF2-40B4-BE49-F238E27FC236}">
              <a16:creationId xmlns:a16="http://schemas.microsoft.com/office/drawing/2014/main" id="{377B2F63-FE59-459E-8337-F46ECE326966}"/>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6" name="Text Box 19">
          <a:extLst>
            <a:ext uri="{FF2B5EF4-FFF2-40B4-BE49-F238E27FC236}">
              <a16:creationId xmlns:a16="http://schemas.microsoft.com/office/drawing/2014/main" id="{EC620DC9-100B-4AC9-9A66-3A38AC7BB62C}"/>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7" name="Text Box 16">
          <a:extLst>
            <a:ext uri="{FF2B5EF4-FFF2-40B4-BE49-F238E27FC236}">
              <a16:creationId xmlns:a16="http://schemas.microsoft.com/office/drawing/2014/main" id="{E281BBB0-DC69-4618-A635-B35D8E52F543}"/>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8" name="Text Box 17">
          <a:extLst>
            <a:ext uri="{FF2B5EF4-FFF2-40B4-BE49-F238E27FC236}">
              <a16:creationId xmlns:a16="http://schemas.microsoft.com/office/drawing/2014/main" id="{45379F41-035B-4D97-9936-08543879778D}"/>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9" name="Text Box 18">
          <a:extLst>
            <a:ext uri="{FF2B5EF4-FFF2-40B4-BE49-F238E27FC236}">
              <a16:creationId xmlns:a16="http://schemas.microsoft.com/office/drawing/2014/main" id="{E68B2D73-92E0-4E15-8EB9-0C728C20F1C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00" name="Text Box 19">
          <a:extLst>
            <a:ext uri="{FF2B5EF4-FFF2-40B4-BE49-F238E27FC236}">
              <a16:creationId xmlns:a16="http://schemas.microsoft.com/office/drawing/2014/main" id="{569A7A00-A949-46AD-9F3E-8B95F57EA4B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1" name="Text Box 16">
          <a:extLst>
            <a:ext uri="{FF2B5EF4-FFF2-40B4-BE49-F238E27FC236}">
              <a16:creationId xmlns:a16="http://schemas.microsoft.com/office/drawing/2014/main" id="{3D116270-3535-4397-AE59-FB6643A7E22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2" name="Text Box 17">
          <a:extLst>
            <a:ext uri="{FF2B5EF4-FFF2-40B4-BE49-F238E27FC236}">
              <a16:creationId xmlns:a16="http://schemas.microsoft.com/office/drawing/2014/main" id="{F919E4EB-366D-4447-94D9-80330C877B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3" name="Text Box 18">
          <a:extLst>
            <a:ext uri="{FF2B5EF4-FFF2-40B4-BE49-F238E27FC236}">
              <a16:creationId xmlns:a16="http://schemas.microsoft.com/office/drawing/2014/main" id="{140215AF-72BA-4732-9AA6-B8B34EC1842A}"/>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4" name="Text Box 19">
          <a:extLst>
            <a:ext uri="{FF2B5EF4-FFF2-40B4-BE49-F238E27FC236}">
              <a16:creationId xmlns:a16="http://schemas.microsoft.com/office/drawing/2014/main" id="{14452599-1C58-43FE-AEFD-27AAF35D80A7}"/>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1905" name="Text Box 15">
          <a:extLst>
            <a:ext uri="{FF2B5EF4-FFF2-40B4-BE49-F238E27FC236}">
              <a16:creationId xmlns:a16="http://schemas.microsoft.com/office/drawing/2014/main" id="{A9B929AE-2B7F-4C54-A3E2-1CB326CD760F}"/>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6" name="Text Box 16">
          <a:extLst>
            <a:ext uri="{FF2B5EF4-FFF2-40B4-BE49-F238E27FC236}">
              <a16:creationId xmlns:a16="http://schemas.microsoft.com/office/drawing/2014/main" id="{232F9895-C649-4C7D-AEBE-8FB20F4929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7" name="Text Box 17">
          <a:extLst>
            <a:ext uri="{FF2B5EF4-FFF2-40B4-BE49-F238E27FC236}">
              <a16:creationId xmlns:a16="http://schemas.microsoft.com/office/drawing/2014/main" id="{E87DA689-7228-4B3F-B1B4-323ED215349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8" name="Text Box 18">
          <a:extLst>
            <a:ext uri="{FF2B5EF4-FFF2-40B4-BE49-F238E27FC236}">
              <a16:creationId xmlns:a16="http://schemas.microsoft.com/office/drawing/2014/main" id="{AFAC8FD1-FAB1-422F-A041-90CA8374F3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9" name="Text Box 19">
          <a:extLst>
            <a:ext uri="{FF2B5EF4-FFF2-40B4-BE49-F238E27FC236}">
              <a16:creationId xmlns:a16="http://schemas.microsoft.com/office/drawing/2014/main" id="{FD4D86DD-5FD4-4B79-A7D1-203539C8B24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1910" name="Text Box 15">
          <a:extLst>
            <a:ext uri="{FF2B5EF4-FFF2-40B4-BE49-F238E27FC236}">
              <a16:creationId xmlns:a16="http://schemas.microsoft.com/office/drawing/2014/main" id="{DF63CC08-E2AD-4654-89EC-BC2F9C7A2E29}"/>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1" name="Text Box 16">
          <a:extLst>
            <a:ext uri="{FF2B5EF4-FFF2-40B4-BE49-F238E27FC236}">
              <a16:creationId xmlns:a16="http://schemas.microsoft.com/office/drawing/2014/main" id="{6CEE5DB2-A6B6-4A7B-8EE3-B643E7E0237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2" name="Text Box 17">
          <a:extLst>
            <a:ext uri="{FF2B5EF4-FFF2-40B4-BE49-F238E27FC236}">
              <a16:creationId xmlns:a16="http://schemas.microsoft.com/office/drawing/2014/main" id="{11F71FF0-7910-4D3A-9305-D0054847BB2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3" name="Text Box 18">
          <a:extLst>
            <a:ext uri="{FF2B5EF4-FFF2-40B4-BE49-F238E27FC236}">
              <a16:creationId xmlns:a16="http://schemas.microsoft.com/office/drawing/2014/main" id="{945116B0-5373-4679-B7F3-BF253BE36F4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4" name="Text Box 19">
          <a:extLst>
            <a:ext uri="{FF2B5EF4-FFF2-40B4-BE49-F238E27FC236}">
              <a16:creationId xmlns:a16="http://schemas.microsoft.com/office/drawing/2014/main" id="{B7E30969-264F-4BF9-AC08-8EE2E79869D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1915" name="Text Box 15">
          <a:extLst>
            <a:ext uri="{FF2B5EF4-FFF2-40B4-BE49-F238E27FC236}">
              <a16:creationId xmlns:a16="http://schemas.microsoft.com/office/drawing/2014/main" id="{DA9C63F2-6F7F-4F65-891D-990111F06567}"/>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1916" name="Text Box 15">
          <a:extLst>
            <a:ext uri="{FF2B5EF4-FFF2-40B4-BE49-F238E27FC236}">
              <a16:creationId xmlns:a16="http://schemas.microsoft.com/office/drawing/2014/main" id="{9D35D691-A7CA-4DE7-AFEA-62507279DD1A}"/>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7" name="Text Box 16">
          <a:extLst>
            <a:ext uri="{FF2B5EF4-FFF2-40B4-BE49-F238E27FC236}">
              <a16:creationId xmlns:a16="http://schemas.microsoft.com/office/drawing/2014/main" id="{A2212EE0-F4D9-4234-B8F9-7AA2696C6915}"/>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8" name="Text Box 17">
          <a:extLst>
            <a:ext uri="{FF2B5EF4-FFF2-40B4-BE49-F238E27FC236}">
              <a16:creationId xmlns:a16="http://schemas.microsoft.com/office/drawing/2014/main" id="{3C3E26B0-C449-4003-90AC-A6D895B3A33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9" name="Text Box 18">
          <a:extLst>
            <a:ext uri="{FF2B5EF4-FFF2-40B4-BE49-F238E27FC236}">
              <a16:creationId xmlns:a16="http://schemas.microsoft.com/office/drawing/2014/main" id="{664C5A2E-F1CD-4045-A9F8-587D9FE04D2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20" name="Text Box 19">
          <a:extLst>
            <a:ext uri="{FF2B5EF4-FFF2-40B4-BE49-F238E27FC236}">
              <a16:creationId xmlns:a16="http://schemas.microsoft.com/office/drawing/2014/main" id="{A598A053-B198-4AB1-90A8-43399B4052D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1921" name="Text Box 15">
          <a:extLst>
            <a:ext uri="{FF2B5EF4-FFF2-40B4-BE49-F238E27FC236}">
              <a16:creationId xmlns:a16="http://schemas.microsoft.com/office/drawing/2014/main" id="{B30D6A2A-29CF-4455-82E8-E8979D0F92C9}"/>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1922" name="Text Box 15">
          <a:extLst>
            <a:ext uri="{FF2B5EF4-FFF2-40B4-BE49-F238E27FC236}">
              <a16:creationId xmlns:a16="http://schemas.microsoft.com/office/drawing/2014/main" id="{12C0F44D-33CC-4396-9707-0C72B0F1D84B}"/>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67</xdr:row>
      <xdr:rowOff>504825</xdr:rowOff>
    </xdr:from>
    <xdr:ext cx="95250" cy="442269"/>
    <xdr:sp macro="" textlink="">
      <xdr:nvSpPr>
        <xdr:cNvPr id="1923" name="Text Box 15">
          <a:extLst>
            <a:ext uri="{FF2B5EF4-FFF2-40B4-BE49-F238E27FC236}">
              <a16:creationId xmlns:a16="http://schemas.microsoft.com/office/drawing/2014/main" id="{6624AD59-0023-467E-91C5-A98BDA5B1502}"/>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4" name="Text Box 16">
          <a:extLst>
            <a:ext uri="{FF2B5EF4-FFF2-40B4-BE49-F238E27FC236}">
              <a16:creationId xmlns:a16="http://schemas.microsoft.com/office/drawing/2014/main" id="{267EFCEA-D4A6-4D30-95A0-DDCCEA51E90E}"/>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5" name="Text Box 17">
          <a:extLst>
            <a:ext uri="{FF2B5EF4-FFF2-40B4-BE49-F238E27FC236}">
              <a16:creationId xmlns:a16="http://schemas.microsoft.com/office/drawing/2014/main" id="{75FEA3F2-D605-4823-9FD0-7E16254FFD43}"/>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6" name="Text Box 18">
          <a:extLst>
            <a:ext uri="{FF2B5EF4-FFF2-40B4-BE49-F238E27FC236}">
              <a16:creationId xmlns:a16="http://schemas.microsoft.com/office/drawing/2014/main" id="{B25678ED-B989-4972-A2AE-5A37088C62A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1927" name="Text Box 15">
          <a:extLst>
            <a:ext uri="{FF2B5EF4-FFF2-40B4-BE49-F238E27FC236}">
              <a16:creationId xmlns:a16="http://schemas.microsoft.com/office/drawing/2014/main" id="{5BFFE07A-DD28-4DF8-85BE-E827FAE1C653}"/>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8" name="Text Box 16">
          <a:extLst>
            <a:ext uri="{FF2B5EF4-FFF2-40B4-BE49-F238E27FC236}">
              <a16:creationId xmlns:a16="http://schemas.microsoft.com/office/drawing/2014/main" id="{BDF54E87-1665-4A9A-9A06-AF4BC8294B0C}"/>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9" name="Text Box 17">
          <a:extLst>
            <a:ext uri="{FF2B5EF4-FFF2-40B4-BE49-F238E27FC236}">
              <a16:creationId xmlns:a16="http://schemas.microsoft.com/office/drawing/2014/main" id="{2CB82D05-4283-4003-B8B5-5067DD23EDE4}"/>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0" name="Text Box 18">
          <a:extLst>
            <a:ext uri="{FF2B5EF4-FFF2-40B4-BE49-F238E27FC236}">
              <a16:creationId xmlns:a16="http://schemas.microsoft.com/office/drawing/2014/main" id="{EC5D60FE-9A92-4878-B196-30AB11E7CE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1" name="Text Box 19">
          <a:extLst>
            <a:ext uri="{FF2B5EF4-FFF2-40B4-BE49-F238E27FC236}">
              <a16:creationId xmlns:a16="http://schemas.microsoft.com/office/drawing/2014/main" id="{00D4A7CF-1C65-420F-9ADA-6D10C75BA87D}"/>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2" name="Text Box 16">
          <a:extLst>
            <a:ext uri="{FF2B5EF4-FFF2-40B4-BE49-F238E27FC236}">
              <a16:creationId xmlns:a16="http://schemas.microsoft.com/office/drawing/2014/main" id="{10E4ECEB-78B3-453E-9C2E-D4B8E83244DE}"/>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3" name="Text Box 17">
          <a:extLst>
            <a:ext uri="{FF2B5EF4-FFF2-40B4-BE49-F238E27FC236}">
              <a16:creationId xmlns:a16="http://schemas.microsoft.com/office/drawing/2014/main" id="{B66304F4-F0A3-4B6E-9A25-ECBEAA2346D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4" name="Text Box 18">
          <a:extLst>
            <a:ext uri="{FF2B5EF4-FFF2-40B4-BE49-F238E27FC236}">
              <a16:creationId xmlns:a16="http://schemas.microsoft.com/office/drawing/2014/main" id="{0C8D442C-E928-421B-B6F8-058141DFA5B7}"/>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5" name="Text Box 19">
          <a:extLst>
            <a:ext uri="{FF2B5EF4-FFF2-40B4-BE49-F238E27FC236}">
              <a16:creationId xmlns:a16="http://schemas.microsoft.com/office/drawing/2014/main" id="{2E25B566-3572-45B2-822C-5BC9343AD97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6" name="Text Box 16">
          <a:extLst>
            <a:ext uri="{FF2B5EF4-FFF2-40B4-BE49-F238E27FC236}">
              <a16:creationId xmlns:a16="http://schemas.microsoft.com/office/drawing/2014/main" id="{2D56ABB9-3A4B-4F44-A4D9-74324CA03E9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7" name="Text Box 17">
          <a:extLst>
            <a:ext uri="{FF2B5EF4-FFF2-40B4-BE49-F238E27FC236}">
              <a16:creationId xmlns:a16="http://schemas.microsoft.com/office/drawing/2014/main" id="{C580393D-5D1E-472D-BB39-899C557B37D4}"/>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8" name="Text Box 18">
          <a:extLst>
            <a:ext uri="{FF2B5EF4-FFF2-40B4-BE49-F238E27FC236}">
              <a16:creationId xmlns:a16="http://schemas.microsoft.com/office/drawing/2014/main" id="{2A9B06F8-1C56-4E5A-8D3C-FC6D4254D78B}"/>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9" name="Text Box 19">
          <a:extLst>
            <a:ext uri="{FF2B5EF4-FFF2-40B4-BE49-F238E27FC236}">
              <a16:creationId xmlns:a16="http://schemas.microsoft.com/office/drawing/2014/main" id="{18BB393B-2295-4F93-A156-5A4A01444C6E}"/>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0" name="Text Box 16">
          <a:extLst>
            <a:ext uri="{FF2B5EF4-FFF2-40B4-BE49-F238E27FC236}">
              <a16:creationId xmlns:a16="http://schemas.microsoft.com/office/drawing/2014/main" id="{E773D4F6-6EC3-451C-9539-E4C554E6782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1" name="Text Box 17">
          <a:extLst>
            <a:ext uri="{FF2B5EF4-FFF2-40B4-BE49-F238E27FC236}">
              <a16:creationId xmlns:a16="http://schemas.microsoft.com/office/drawing/2014/main" id="{8184656B-D98C-4E06-8C33-5BAB57934426}"/>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2" name="Text Box 18">
          <a:extLst>
            <a:ext uri="{FF2B5EF4-FFF2-40B4-BE49-F238E27FC236}">
              <a16:creationId xmlns:a16="http://schemas.microsoft.com/office/drawing/2014/main" id="{0A62D751-8992-4232-93C8-D28AE1B13C5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3" name="Text Box 19">
          <a:extLst>
            <a:ext uri="{FF2B5EF4-FFF2-40B4-BE49-F238E27FC236}">
              <a16:creationId xmlns:a16="http://schemas.microsoft.com/office/drawing/2014/main" id="{A0BD512E-28B8-4A89-BCA3-E2454A96D3C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4" name="Text Box 16">
          <a:extLst>
            <a:ext uri="{FF2B5EF4-FFF2-40B4-BE49-F238E27FC236}">
              <a16:creationId xmlns:a16="http://schemas.microsoft.com/office/drawing/2014/main" id="{9139B56D-F271-4920-9853-8F268ECAFC4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5" name="Text Box 17">
          <a:extLst>
            <a:ext uri="{FF2B5EF4-FFF2-40B4-BE49-F238E27FC236}">
              <a16:creationId xmlns:a16="http://schemas.microsoft.com/office/drawing/2014/main" id="{36BA49C6-BDA7-4CA5-86A9-0F663821BAE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6" name="Text Box 18">
          <a:extLst>
            <a:ext uri="{FF2B5EF4-FFF2-40B4-BE49-F238E27FC236}">
              <a16:creationId xmlns:a16="http://schemas.microsoft.com/office/drawing/2014/main" id="{9B74F833-DAD2-48E6-BCD5-BBFF19585517}"/>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7" name="Text Box 19">
          <a:extLst>
            <a:ext uri="{FF2B5EF4-FFF2-40B4-BE49-F238E27FC236}">
              <a16:creationId xmlns:a16="http://schemas.microsoft.com/office/drawing/2014/main" id="{238AF34E-B9CF-44CF-A947-1D9B250DFE9C}"/>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948" name="Text Box 15">
          <a:extLst>
            <a:ext uri="{FF2B5EF4-FFF2-40B4-BE49-F238E27FC236}">
              <a16:creationId xmlns:a16="http://schemas.microsoft.com/office/drawing/2014/main" id="{961510CD-8AE1-4FCC-9E17-6A5F99E70CF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49" name="Text Box 16">
          <a:extLst>
            <a:ext uri="{FF2B5EF4-FFF2-40B4-BE49-F238E27FC236}">
              <a16:creationId xmlns:a16="http://schemas.microsoft.com/office/drawing/2014/main" id="{92A5448E-156B-4EC1-948E-050DABF77E6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0" name="Text Box 17">
          <a:extLst>
            <a:ext uri="{FF2B5EF4-FFF2-40B4-BE49-F238E27FC236}">
              <a16:creationId xmlns:a16="http://schemas.microsoft.com/office/drawing/2014/main" id="{70ABB064-BA56-4A4B-8C46-B54F93242F5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1" name="Text Box 18">
          <a:extLst>
            <a:ext uri="{FF2B5EF4-FFF2-40B4-BE49-F238E27FC236}">
              <a16:creationId xmlns:a16="http://schemas.microsoft.com/office/drawing/2014/main" id="{D9CB9989-A037-469E-84B5-1D2B4F063AB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2" name="Text Box 19">
          <a:extLst>
            <a:ext uri="{FF2B5EF4-FFF2-40B4-BE49-F238E27FC236}">
              <a16:creationId xmlns:a16="http://schemas.microsoft.com/office/drawing/2014/main" id="{2FBFF4C5-F8EC-4E22-ABC8-32CE7441417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953" name="Text Box 15">
          <a:extLst>
            <a:ext uri="{FF2B5EF4-FFF2-40B4-BE49-F238E27FC236}">
              <a16:creationId xmlns:a16="http://schemas.microsoft.com/office/drawing/2014/main" id="{646452DF-E470-4229-A862-12141A51FBC9}"/>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4" name="Text Box 16">
          <a:extLst>
            <a:ext uri="{FF2B5EF4-FFF2-40B4-BE49-F238E27FC236}">
              <a16:creationId xmlns:a16="http://schemas.microsoft.com/office/drawing/2014/main" id="{74919D37-CBB5-45EC-93C8-55A0AD1FF6F3}"/>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5" name="Text Box 17">
          <a:extLst>
            <a:ext uri="{FF2B5EF4-FFF2-40B4-BE49-F238E27FC236}">
              <a16:creationId xmlns:a16="http://schemas.microsoft.com/office/drawing/2014/main" id="{08C1B570-673D-478F-AFDD-E06D92D087EC}"/>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6" name="Text Box 18">
          <a:extLst>
            <a:ext uri="{FF2B5EF4-FFF2-40B4-BE49-F238E27FC236}">
              <a16:creationId xmlns:a16="http://schemas.microsoft.com/office/drawing/2014/main" id="{A3E9A73E-5ECB-4A0B-8FCC-4D6550575B0D}"/>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7" name="Text Box 16">
          <a:extLst>
            <a:ext uri="{FF2B5EF4-FFF2-40B4-BE49-F238E27FC236}">
              <a16:creationId xmlns:a16="http://schemas.microsoft.com/office/drawing/2014/main" id="{B7FDC12E-B3B3-4404-84F1-7A92A8FF6683}"/>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8" name="Text Box 17">
          <a:extLst>
            <a:ext uri="{FF2B5EF4-FFF2-40B4-BE49-F238E27FC236}">
              <a16:creationId xmlns:a16="http://schemas.microsoft.com/office/drawing/2014/main" id="{FBC54FA8-15BA-4CBD-9C5C-A7FEE3CE60F1}"/>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9" name="Text Box 18">
          <a:extLst>
            <a:ext uri="{FF2B5EF4-FFF2-40B4-BE49-F238E27FC236}">
              <a16:creationId xmlns:a16="http://schemas.microsoft.com/office/drawing/2014/main" id="{A6F31BE7-68E0-4F7E-B118-EA21297B51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0" name="Text Box 19">
          <a:extLst>
            <a:ext uri="{FF2B5EF4-FFF2-40B4-BE49-F238E27FC236}">
              <a16:creationId xmlns:a16="http://schemas.microsoft.com/office/drawing/2014/main" id="{B9EE7987-A375-49F3-9C7F-37B8FC53D984}"/>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1" name="Text Box 16">
          <a:extLst>
            <a:ext uri="{FF2B5EF4-FFF2-40B4-BE49-F238E27FC236}">
              <a16:creationId xmlns:a16="http://schemas.microsoft.com/office/drawing/2014/main" id="{3E41EDED-91C5-4C30-B07C-6D790549882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2" name="Text Box 17">
          <a:extLst>
            <a:ext uri="{FF2B5EF4-FFF2-40B4-BE49-F238E27FC236}">
              <a16:creationId xmlns:a16="http://schemas.microsoft.com/office/drawing/2014/main" id="{C7B06ED1-79CA-4EF2-9837-CBE637A515B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3" name="Text Box 18">
          <a:extLst>
            <a:ext uri="{FF2B5EF4-FFF2-40B4-BE49-F238E27FC236}">
              <a16:creationId xmlns:a16="http://schemas.microsoft.com/office/drawing/2014/main" id="{28D11158-17EC-40E6-B969-01386ABE4A6C}"/>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4" name="Text Box 19">
          <a:extLst>
            <a:ext uri="{FF2B5EF4-FFF2-40B4-BE49-F238E27FC236}">
              <a16:creationId xmlns:a16="http://schemas.microsoft.com/office/drawing/2014/main" id="{7AA5F8BD-0F2B-42C1-BB93-5C5A34B0911B}"/>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965" name="Text Box 15">
          <a:extLst>
            <a:ext uri="{FF2B5EF4-FFF2-40B4-BE49-F238E27FC236}">
              <a16:creationId xmlns:a16="http://schemas.microsoft.com/office/drawing/2014/main" id="{4FC1BF7C-F348-4F50-B7B0-65E51EB1C94C}"/>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966" name="Text Box 15">
          <a:extLst>
            <a:ext uri="{FF2B5EF4-FFF2-40B4-BE49-F238E27FC236}">
              <a16:creationId xmlns:a16="http://schemas.microsoft.com/office/drawing/2014/main" id="{3FA75E95-21AA-4EDE-B929-F89BA4521095}"/>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1967" name="Text Box 15">
          <a:extLst>
            <a:ext uri="{FF2B5EF4-FFF2-40B4-BE49-F238E27FC236}">
              <a16:creationId xmlns:a16="http://schemas.microsoft.com/office/drawing/2014/main" id="{A7670E15-2DBA-4F4B-9347-B358CE23A921}"/>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968" name="Text Box 15">
          <a:extLst>
            <a:ext uri="{FF2B5EF4-FFF2-40B4-BE49-F238E27FC236}">
              <a16:creationId xmlns:a16="http://schemas.microsoft.com/office/drawing/2014/main" id="{8065D6B3-D849-4770-B85F-7F496FF37527}"/>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969" name="Text Box 15">
          <a:extLst>
            <a:ext uri="{FF2B5EF4-FFF2-40B4-BE49-F238E27FC236}">
              <a16:creationId xmlns:a16="http://schemas.microsoft.com/office/drawing/2014/main" id="{DFA37A93-F8C0-47E3-BF22-8217B0CB005A}"/>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970" name="Text Box 15">
          <a:extLst>
            <a:ext uri="{FF2B5EF4-FFF2-40B4-BE49-F238E27FC236}">
              <a16:creationId xmlns:a16="http://schemas.microsoft.com/office/drawing/2014/main" id="{ECAD2E5D-E481-4FD8-8EFE-8BA422B3FC72}"/>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1" name="Text Box 16">
          <a:extLst>
            <a:ext uri="{FF2B5EF4-FFF2-40B4-BE49-F238E27FC236}">
              <a16:creationId xmlns:a16="http://schemas.microsoft.com/office/drawing/2014/main" id="{9E688637-F2C7-4AFD-AC8C-B149CC60BE9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2" name="Text Box 17">
          <a:extLst>
            <a:ext uri="{FF2B5EF4-FFF2-40B4-BE49-F238E27FC236}">
              <a16:creationId xmlns:a16="http://schemas.microsoft.com/office/drawing/2014/main" id="{492827B5-8095-40DB-9CE6-62587F11FEF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3" name="Text Box 18">
          <a:extLst>
            <a:ext uri="{FF2B5EF4-FFF2-40B4-BE49-F238E27FC236}">
              <a16:creationId xmlns:a16="http://schemas.microsoft.com/office/drawing/2014/main" id="{22F4865F-2C23-4318-9106-00974B34E284}"/>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4" name="Text Box 19">
          <a:extLst>
            <a:ext uri="{FF2B5EF4-FFF2-40B4-BE49-F238E27FC236}">
              <a16:creationId xmlns:a16="http://schemas.microsoft.com/office/drawing/2014/main" id="{08AFBC32-F895-4C48-8577-ED061450AD6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5" name="Text Box 16">
          <a:extLst>
            <a:ext uri="{FF2B5EF4-FFF2-40B4-BE49-F238E27FC236}">
              <a16:creationId xmlns:a16="http://schemas.microsoft.com/office/drawing/2014/main" id="{7CB08CA2-7810-4078-B248-EC7DB91F642C}"/>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6" name="Text Box 17">
          <a:extLst>
            <a:ext uri="{FF2B5EF4-FFF2-40B4-BE49-F238E27FC236}">
              <a16:creationId xmlns:a16="http://schemas.microsoft.com/office/drawing/2014/main" id="{141B31C4-96E7-4D65-934A-D0A994280B5B}"/>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7" name="Text Box 18">
          <a:extLst>
            <a:ext uri="{FF2B5EF4-FFF2-40B4-BE49-F238E27FC236}">
              <a16:creationId xmlns:a16="http://schemas.microsoft.com/office/drawing/2014/main" id="{02E7DA53-D426-48E3-9C43-A9AA5E98AE9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8" name="Text Box 19">
          <a:extLst>
            <a:ext uri="{FF2B5EF4-FFF2-40B4-BE49-F238E27FC236}">
              <a16:creationId xmlns:a16="http://schemas.microsoft.com/office/drawing/2014/main" id="{DB4B2EE0-AFB5-41B2-BD2B-DFBF664B5771}"/>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79" name="Text Box 16">
          <a:extLst>
            <a:ext uri="{FF2B5EF4-FFF2-40B4-BE49-F238E27FC236}">
              <a16:creationId xmlns:a16="http://schemas.microsoft.com/office/drawing/2014/main" id="{B4A62FF8-50F6-4FD2-BF79-F8362164416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0" name="Text Box 17">
          <a:extLst>
            <a:ext uri="{FF2B5EF4-FFF2-40B4-BE49-F238E27FC236}">
              <a16:creationId xmlns:a16="http://schemas.microsoft.com/office/drawing/2014/main" id="{93E2314C-7323-4475-B67B-3E74939E86D5}"/>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1" name="Text Box 18">
          <a:extLst>
            <a:ext uri="{FF2B5EF4-FFF2-40B4-BE49-F238E27FC236}">
              <a16:creationId xmlns:a16="http://schemas.microsoft.com/office/drawing/2014/main" id="{375DD61B-534B-4E19-94D0-BEDA9ACC97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2" name="Text Box 19">
          <a:extLst>
            <a:ext uri="{FF2B5EF4-FFF2-40B4-BE49-F238E27FC236}">
              <a16:creationId xmlns:a16="http://schemas.microsoft.com/office/drawing/2014/main" id="{CFFF4BD0-3C2F-4673-8CC6-3461A88D5E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3" name="Text Box 16">
          <a:extLst>
            <a:ext uri="{FF2B5EF4-FFF2-40B4-BE49-F238E27FC236}">
              <a16:creationId xmlns:a16="http://schemas.microsoft.com/office/drawing/2014/main" id="{141EA8A2-B56B-4B5C-A531-0B549996DCD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4" name="Text Box 17">
          <a:extLst>
            <a:ext uri="{FF2B5EF4-FFF2-40B4-BE49-F238E27FC236}">
              <a16:creationId xmlns:a16="http://schemas.microsoft.com/office/drawing/2014/main" id="{E4FECC78-18CB-4AF8-B173-92218941875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5" name="Text Box 18">
          <a:extLst>
            <a:ext uri="{FF2B5EF4-FFF2-40B4-BE49-F238E27FC236}">
              <a16:creationId xmlns:a16="http://schemas.microsoft.com/office/drawing/2014/main" id="{2E816022-45E0-4295-ABA3-F3A813CD34C2}"/>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6" name="Text Box 19">
          <a:extLst>
            <a:ext uri="{FF2B5EF4-FFF2-40B4-BE49-F238E27FC236}">
              <a16:creationId xmlns:a16="http://schemas.microsoft.com/office/drawing/2014/main" id="{E98BDACE-C652-47C8-9214-D42FD9E1BE5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7" name="Text Box 16">
          <a:extLst>
            <a:ext uri="{FF2B5EF4-FFF2-40B4-BE49-F238E27FC236}">
              <a16:creationId xmlns:a16="http://schemas.microsoft.com/office/drawing/2014/main" id="{7C3F7369-2C84-4FDC-8EC9-208ED91EB8A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8" name="Text Box 17">
          <a:extLst>
            <a:ext uri="{FF2B5EF4-FFF2-40B4-BE49-F238E27FC236}">
              <a16:creationId xmlns:a16="http://schemas.microsoft.com/office/drawing/2014/main" id="{E3865A9B-4592-4AC3-962D-7147424274A4}"/>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9" name="Text Box 18">
          <a:extLst>
            <a:ext uri="{FF2B5EF4-FFF2-40B4-BE49-F238E27FC236}">
              <a16:creationId xmlns:a16="http://schemas.microsoft.com/office/drawing/2014/main" id="{75FBE134-1E20-44B3-B90A-1A3ADC9D09D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0" name="Text Box 16">
          <a:extLst>
            <a:ext uri="{FF2B5EF4-FFF2-40B4-BE49-F238E27FC236}">
              <a16:creationId xmlns:a16="http://schemas.microsoft.com/office/drawing/2014/main" id="{7977C0CD-E02F-40CA-B0A7-A5143939662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1" name="Text Box 17">
          <a:extLst>
            <a:ext uri="{FF2B5EF4-FFF2-40B4-BE49-F238E27FC236}">
              <a16:creationId xmlns:a16="http://schemas.microsoft.com/office/drawing/2014/main" id="{E4746C12-94AE-4910-9AF1-1917D01FF604}"/>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2" name="Text Box 18">
          <a:extLst>
            <a:ext uri="{FF2B5EF4-FFF2-40B4-BE49-F238E27FC236}">
              <a16:creationId xmlns:a16="http://schemas.microsoft.com/office/drawing/2014/main" id="{FE9F88CE-028F-45F4-AE11-AD6E0AECF277}"/>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3" name="Text Box 19">
          <a:extLst>
            <a:ext uri="{FF2B5EF4-FFF2-40B4-BE49-F238E27FC236}">
              <a16:creationId xmlns:a16="http://schemas.microsoft.com/office/drawing/2014/main" id="{FC91F483-0A9B-4512-98F0-E33E9854D89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4" name="Text Box 16">
          <a:extLst>
            <a:ext uri="{FF2B5EF4-FFF2-40B4-BE49-F238E27FC236}">
              <a16:creationId xmlns:a16="http://schemas.microsoft.com/office/drawing/2014/main" id="{E6CD86CF-278A-4464-B33A-E12AEE6A56B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5" name="Text Box 17">
          <a:extLst>
            <a:ext uri="{FF2B5EF4-FFF2-40B4-BE49-F238E27FC236}">
              <a16:creationId xmlns:a16="http://schemas.microsoft.com/office/drawing/2014/main" id="{9D78BE41-E7B2-4A3B-94FE-562D33A3AE5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6" name="Text Box 18">
          <a:extLst>
            <a:ext uri="{FF2B5EF4-FFF2-40B4-BE49-F238E27FC236}">
              <a16:creationId xmlns:a16="http://schemas.microsoft.com/office/drawing/2014/main" id="{87A3A99D-81F0-471F-B86D-2190D6ED8F2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7" name="Text Box 19">
          <a:extLst>
            <a:ext uri="{FF2B5EF4-FFF2-40B4-BE49-F238E27FC236}">
              <a16:creationId xmlns:a16="http://schemas.microsoft.com/office/drawing/2014/main" id="{11B333B5-62CD-4E16-BDF0-EB958BB70E8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8" name="Text Box 16">
          <a:extLst>
            <a:ext uri="{FF2B5EF4-FFF2-40B4-BE49-F238E27FC236}">
              <a16:creationId xmlns:a16="http://schemas.microsoft.com/office/drawing/2014/main" id="{067D55A0-99E0-4C7D-91C4-10FF650EEF7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9" name="Text Box 17">
          <a:extLst>
            <a:ext uri="{FF2B5EF4-FFF2-40B4-BE49-F238E27FC236}">
              <a16:creationId xmlns:a16="http://schemas.microsoft.com/office/drawing/2014/main" id="{1C8EF16F-06A4-4F8E-95B5-E0F99D50682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0" name="Text Box 18">
          <a:extLst>
            <a:ext uri="{FF2B5EF4-FFF2-40B4-BE49-F238E27FC236}">
              <a16:creationId xmlns:a16="http://schemas.microsoft.com/office/drawing/2014/main" id="{BDF4FC23-2802-4BD4-9A7C-6340CD14EED1}"/>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1" name="Text Box 19">
          <a:extLst>
            <a:ext uri="{FF2B5EF4-FFF2-40B4-BE49-F238E27FC236}">
              <a16:creationId xmlns:a16="http://schemas.microsoft.com/office/drawing/2014/main" id="{9677DAAF-822C-4967-BD77-621FF40C056F}"/>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61691"/>
    <xdr:sp macro="" textlink="">
      <xdr:nvSpPr>
        <xdr:cNvPr id="2002" name="Text Box 15">
          <a:extLst>
            <a:ext uri="{FF2B5EF4-FFF2-40B4-BE49-F238E27FC236}">
              <a16:creationId xmlns:a16="http://schemas.microsoft.com/office/drawing/2014/main" id="{5DE0DE75-008D-4381-AD51-7306E1A007BB}"/>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3" name="Text Box 16">
          <a:extLst>
            <a:ext uri="{FF2B5EF4-FFF2-40B4-BE49-F238E27FC236}">
              <a16:creationId xmlns:a16="http://schemas.microsoft.com/office/drawing/2014/main" id="{7CEF36F7-E808-4402-8F9B-AB118A36321A}"/>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4" name="Text Box 17">
          <a:extLst>
            <a:ext uri="{FF2B5EF4-FFF2-40B4-BE49-F238E27FC236}">
              <a16:creationId xmlns:a16="http://schemas.microsoft.com/office/drawing/2014/main" id="{E8F39DCA-754F-41B9-9B63-0002A33D239C}"/>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5" name="Text Box 18">
          <a:extLst>
            <a:ext uri="{FF2B5EF4-FFF2-40B4-BE49-F238E27FC236}">
              <a16:creationId xmlns:a16="http://schemas.microsoft.com/office/drawing/2014/main" id="{1630D565-D79B-411F-A941-63B4E2680A37}"/>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6" name="Text Box 19">
          <a:extLst>
            <a:ext uri="{FF2B5EF4-FFF2-40B4-BE49-F238E27FC236}">
              <a16:creationId xmlns:a16="http://schemas.microsoft.com/office/drawing/2014/main" id="{3894C0BE-D616-466E-B049-D718F2E08A94}"/>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2007" name="Text Box 15">
          <a:extLst>
            <a:ext uri="{FF2B5EF4-FFF2-40B4-BE49-F238E27FC236}">
              <a16:creationId xmlns:a16="http://schemas.microsoft.com/office/drawing/2014/main" id="{74A3770A-CEC5-4C7D-8FC5-C23E4CE5B73C}"/>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8" name="Text Box 16">
          <a:extLst>
            <a:ext uri="{FF2B5EF4-FFF2-40B4-BE49-F238E27FC236}">
              <a16:creationId xmlns:a16="http://schemas.microsoft.com/office/drawing/2014/main" id="{C7C22862-7FF9-47EE-8943-B0944D077791}"/>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9" name="Text Box 17">
          <a:extLst>
            <a:ext uri="{FF2B5EF4-FFF2-40B4-BE49-F238E27FC236}">
              <a16:creationId xmlns:a16="http://schemas.microsoft.com/office/drawing/2014/main" id="{4680BAC4-4424-423D-BC2C-D6631D5FDD52}"/>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0" name="Text Box 18">
          <a:extLst>
            <a:ext uri="{FF2B5EF4-FFF2-40B4-BE49-F238E27FC236}">
              <a16:creationId xmlns:a16="http://schemas.microsoft.com/office/drawing/2014/main" id="{641C5FCF-7676-471B-AB82-3FE7DE20A84E}"/>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1" name="Text Box 19">
          <a:extLst>
            <a:ext uri="{FF2B5EF4-FFF2-40B4-BE49-F238E27FC236}">
              <a16:creationId xmlns:a16="http://schemas.microsoft.com/office/drawing/2014/main" id="{4E263BB1-7808-45CF-9FE6-6A3FBDDCD399}"/>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2012" name="Text Box 15">
          <a:extLst>
            <a:ext uri="{FF2B5EF4-FFF2-40B4-BE49-F238E27FC236}">
              <a16:creationId xmlns:a16="http://schemas.microsoft.com/office/drawing/2014/main" id="{42904C1D-8515-4254-8005-B69A77798AD7}"/>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2013" name="Text Box 15">
          <a:extLst>
            <a:ext uri="{FF2B5EF4-FFF2-40B4-BE49-F238E27FC236}">
              <a16:creationId xmlns:a16="http://schemas.microsoft.com/office/drawing/2014/main" id="{3E80D04A-5B6F-4A7A-8F84-D1803C296D3C}"/>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4" name="Text Box 16">
          <a:extLst>
            <a:ext uri="{FF2B5EF4-FFF2-40B4-BE49-F238E27FC236}">
              <a16:creationId xmlns:a16="http://schemas.microsoft.com/office/drawing/2014/main" id="{88F5CC5D-0183-4499-BAFC-5D4365B2D958}"/>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5" name="Text Box 17">
          <a:extLst>
            <a:ext uri="{FF2B5EF4-FFF2-40B4-BE49-F238E27FC236}">
              <a16:creationId xmlns:a16="http://schemas.microsoft.com/office/drawing/2014/main" id="{B4FD854B-8033-4E4B-9DA2-B11F5393D01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6" name="Text Box 18">
          <a:extLst>
            <a:ext uri="{FF2B5EF4-FFF2-40B4-BE49-F238E27FC236}">
              <a16:creationId xmlns:a16="http://schemas.microsoft.com/office/drawing/2014/main" id="{D588D3E1-B6A9-4A9A-8020-E0D3E0D9D7AE}"/>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7" name="Text Box 19">
          <a:extLst>
            <a:ext uri="{FF2B5EF4-FFF2-40B4-BE49-F238E27FC236}">
              <a16:creationId xmlns:a16="http://schemas.microsoft.com/office/drawing/2014/main" id="{B9D2CE59-7906-4038-97E2-B78A2C0A1A7A}"/>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2018" name="Text Box 15">
          <a:extLst>
            <a:ext uri="{FF2B5EF4-FFF2-40B4-BE49-F238E27FC236}">
              <a16:creationId xmlns:a16="http://schemas.microsoft.com/office/drawing/2014/main" id="{E63C86F6-20D9-4FE8-A68A-B1FCFE2EAF03}"/>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2019" name="Text Box 15">
          <a:extLst>
            <a:ext uri="{FF2B5EF4-FFF2-40B4-BE49-F238E27FC236}">
              <a16:creationId xmlns:a16="http://schemas.microsoft.com/office/drawing/2014/main" id="{048CF4B0-82E3-4F28-A30C-AEE0AA0A696F}"/>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79</xdr:row>
      <xdr:rowOff>504825</xdr:rowOff>
    </xdr:from>
    <xdr:ext cx="95250" cy="442269"/>
    <xdr:sp macro="" textlink="">
      <xdr:nvSpPr>
        <xdr:cNvPr id="2020" name="Text Box 15">
          <a:extLst>
            <a:ext uri="{FF2B5EF4-FFF2-40B4-BE49-F238E27FC236}">
              <a16:creationId xmlns:a16="http://schemas.microsoft.com/office/drawing/2014/main" id="{7C9BE3EC-D189-427D-9089-12F9D89A4EAC}"/>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1" name="Text Box 16">
          <a:extLst>
            <a:ext uri="{FF2B5EF4-FFF2-40B4-BE49-F238E27FC236}">
              <a16:creationId xmlns:a16="http://schemas.microsoft.com/office/drawing/2014/main" id="{47C302B6-DEBB-4D3F-AFA9-97F49C8BFB81}"/>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2" name="Text Box 17">
          <a:extLst>
            <a:ext uri="{FF2B5EF4-FFF2-40B4-BE49-F238E27FC236}">
              <a16:creationId xmlns:a16="http://schemas.microsoft.com/office/drawing/2014/main" id="{BB8F0195-D65A-4C18-9FD9-447833033DB2}"/>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3" name="Text Box 18">
          <a:extLst>
            <a:ext uri="{FF2B5EF4-FFF2-40B4-BE49-F238E27FC236}">
              <a16:creationId xmlns:a16="http://schemas.microsoft.com/office/drawing/2014/main" id="{B09E62AD-A188-4556-929D-C8CE26044253}"/>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2024" name="Text Box 15">
          <a:extLst>
            <a:ext uri="{FF2B5EF4-FFF2-40B4-BE49-F238E27FC236}">
              <a16:creationId xmlns:a16="http://schemas.microsoft.com/office/drawing/2014/main" id="{B9C41AF6-77C9-4C52-9573-032A92CE240C}"/>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5" name="Text Box 16">
          <a:extLst>
            <a:ext uri="{FF2B5EF4-FFF2-40B4-BE49-F238E27FC236}">
              <a16:creationId xmlns:a16="http://schemas.microsoft.com/office/drawing/2014/main" id="{D368BB19-5C8D-4F0A-B0CD-C4D3908DD57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6" name="Text Box 17">
          <a:extLst>
            <a:ext uri="{FF2B5EF4-FFF2-40B4-BE49-F238E27FC236}">
              <a16:creationId xmlns:a16="http://schemas.microsoft.com/office/drawing/2014/main" id="{758C3A2A-6A22-4F81-8FB4-6A767429DE49}"/>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7" name="Text Box 18">
          <a:extLst>
            <a:ext uri="{FF2B5EF4-FFF2-40B4-BE49-F238E27FC236}">
              <a16:creationId xmlns:a16="http://schemas.microsoft.com/office/drawing/2014/main" id="{F7195DF1-215F-45C8-B853-FFF4189CDE0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8" name="Text Box 19">
          <a:extLst>
            <a:ext uri="{FF2B5EF4-FFF2-40B4-BE49-F238E27FC236}">
              <a16:creationId xmlns:a16="http://schemas.microsoft.com/office/drawing/2014/main" id="{8B7CFE95-A3F3-4778-AA07-7C30AD00836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9" name="Text Box 16">
          <a:extLst>
            <a:ext uri="{FF2B5EF4-FFF2-40B4-BE49-F238E27FC236}">
              <a16:creationId xmlns:a16="http://schemas.microsoft.com/office/drawing/2014/main" id="{12A832BF-5DAF-416C-B01F-FD9EF4229AA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0" name="Text Box 17">
          <a:extLst>
            <a:ext uri="{FF2B5EF4-FFF2-40B4-BE49-F238E27FC236}">
              <a16:creationId xmlns:a16="http://schemas.microsoft.com/office/drawing/2014/main" id="{FAED005C-C690-4431-9EEA-B1EE44C7E4F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1" name="Text Box 18">
          <a:extLst>
            <a:ext uri="{FF2B5EF4-FFF2-40B4-BE49-F238E27FC236}">
              <a16:creationId xmlns:a16="http://schemas.microsoft.com/office/drawing/2014/main" id="{F2FE8110-70C5-4403-9FB0-2716178506A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2" name="Text Box 19">
          <a:extLst>
            <a:ext uri="{FF2B5EF4-FFF2-40B4-BE49-F238E27FC236}">
              <a16:creationId xmlns:a16="http://schemas.microsoft.com/office/drawing/2014/main" id="{58017549-91D3-4917-90E1-01016967F2F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3" name="Text Box 16">
          <a:extLst>
            <a:ext uri="{FF2B5EF4-FFF2-40B4-BE49-F238E27FC236}">
              <a16:creationId xmlns:a16="http://schemas.microsoft.com/office/drawing/2014/main" id="{E0FEEC05-1BEA-4FDE-A541-E311257E4576}"/>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4" name="Text Box 17">
          <a:extLst>
            <a:ext uri="{FF2B5EF4-FFF2-40B4-BE49-F238E27FC236}">
              <a16:creationId xmlns:a16="http://schemas.microsoft.com/office/drawing/2014/main" id="{E3301446-58F9-4EF5-B6C2-F40316A6A71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5" name="Text Box 18">
          <a:extLst>
            <a:ext uri="{FF2B5EF4-FFF2-40B4-BE49-F238E27FC236}">
              <a16:creationId xmlns:a16="http://schemas.microsoft.com/office/drawing/2014/main" id="{B4DC48CC-175C-49EC-B244-49612F4AEFA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6" name="Text Box 19">
          <a:extLst>
            <a:ext uri="{FF2B5EF4-FFF2-40B4-BE49-F238E27FC236}">
              <a16:creationId xmlns:a16="http://schemas.microsoft.com/office/drawing/2014/main" id="{9E497805-417D-4E3F-B531-9C7D61AFE987}"/>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7" name="Text Box 16">
          <a:extLst>
            <a:ext uri="{FF2B5EF4-FFF2-40B4-BE49-F238E27FC236}">
              <a16:creationId xmlns:a16="http://schemas.microsoft.com/office/drawing/2014/main" id="{A5ABDF4C-EF42-4127-B4E7-601A8B3498C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8" name="Text Box 17">
          <a:extLst>
            <a:ext uri="{FF2B5EF4-FFF2-40B4-BE49-F238E27FC236}">
              <a16:creationId xmlns:a16="http://schemas.microsoft.com/office/drawing/2014/main" id="{1DD5F80E-38C5-4D87-B522-5FAF710F26AA}"/>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9" name="Text Box 18">
          <a:extLst>
            <a:ext uri="{FF2B5EF4-FFF2-40B4-BE49-F238E27FC236}">
              <a16:creationId xmlns:a16="http://schemas.microsoft.com/office/drawing/2014/main" id="{3F233B32-3530-4EF4-BA0F-3E0837E09D1C}"/>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0" name="Text Box 19">
          <a:extLst>
            <a:ext uri="{FF2B5EF4-FFF2-40B4-BE49-F238E27FC236}">
              <a16:creationId xmlns:a16="http://schemas.microsoft.com/office/drawing/2014/main" id="{EB33487D-4B76-4A33-A448-A72BF302798D}"/>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1" name="Text Box 16">
          <a:extLst>
            <a:ext uri="{FF2B5EF4-FFF2-40B4-BE49-F238E27FC236}">
              <a16:creationId xmlns:a16="http://schemas.microsoft.com/office/drawing/2014/main" id="{BAF3A338-6A31-48D8-8F3F-8B2709DB913E}"/>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2" name="Text Box 17">
          <a:extLst>
            <a:ext uri="{FF2B5EF4-FFF2-40B4-BE49-F238E27FC236}">
              <a16:creationId xmlns:a16="http://schemas.microsoft.com/office/drawing/2014/main" id="{EE5CC6E0-9615-4D73-8CC6-8BCE216AF19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3" name="Text Box 18">
          <a:extLst>
            <a:ext uri="{FF2B5EF4-FFF2-40B4-BE49-F238E27FC236}">
              <a16:creationId xmlns:a16="http://schemas.microsoft.com/office/drawing/2014/main" id="{358E535E-27F5-418F-A4B0-3CB61B7FBB06}"/>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4" name="Text Box 19">
          <a:extLst>
            <a:ext uri="{FF2B5EF4-FFF2-40B4-BE49-F238E27FC236}">
              <a16:creationId xmlns:a16="http://schemas.microsoft.com/office/drawing/2014/main" id="{48DE74DF-054C-4376-BC38-E02A1B1BF522}"/>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5" name="Text Box 16">
          <a:extLst>
            <a:ext uri="{FF2B5EF4-FFF2-40B4-BE49-F238E27FC236}">
              <a16:creationId xmlns:a16="http://schemas.microsoft.com/office/drawing/2014/main" id="{73E7206C-C282-4951-9757-F0A68194299E}"/>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6" name="Text Box 17">
          <a:extLst>
            <a:ext uri="{FF2B5EF4-FFF2-40B4-BE49-F238E27FC236}">
              <a16:creationId xmlns:a16="http://schemas.microsoft.com/office/drawing/2014/main" id="{0053A3BE-388D-44B1-9874-EBB542BCF2C9}"/>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7" name="Text Box 18">
          <a:extLst>
            <a:ext uri="{FF2B5EF4-FFF2-40B4-BE49-F238E27FC236}">
              <a16:creationId xmlns:a16="http://schemas.microsoft.com/office/drawing/2014/main" id="{56154AA5-5704-4714-B9CC-A3E6D0E0E422}"/>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8" name="Text Box 19">
          <a:extLst>
            <a:ext uri="{FF2B5EF4-FFF2-40B4-BE49-F238E27FC236}">
              <a16:creationId xmlns:a16="http://schemas.microsoft.com/office/drawing/2014/main" id="{ABB3F15F-94D1-4A78-9B23-72782DE54A3C}"/>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9" name="Text Box 16">
          <a:extLst>
            <a:ext uri="{FF2B5EF4-FFF2-40B4-BE49-F238E27FC236}">
              <a16:creationId xmlns:a16="http://schemas.microsoft.com/office/drawing/2014/main" id="{3600B5BD-6DA7-4F30-BA43-57A89EE7C3A6}"/>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0" name="Text Box 17">
          <a:extLst>
            <a:ext uri="{FF2B5EF4-FFF2-40B4-BE49-F238E27FC236}">
              <a16:creationId xmlns:a16="http://schemas.microsoft.com/office/drawing/2014/main" id="{CFE04954-5BC8-4092-A4ED-7361D64F8BA5}"/>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1" name="Text Box 18">
          <a:extLst>
            <a:ext uri="{FF2B5EF4-FFF2-40B4-BE49-F238E27FC236}">
              <a16:creationId xmlns:a16="http://schemas.microsoft.com/office/drawing/2014/main" id="{5E5C98FE-D92B-48F4-BA83-ECE175792F8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2" name="Text Box 16">
          <a:extLst>
            <a:ext uri="{FF2B5EF4-FFF2-40B4-BE49-F238E27FC236}">
              <a16:creationId xmlns:a16="http://schemas.microsoft.com/office/drawing/2014/main" id="{82933A50-2EF4-420C-A088-8FA95962E68D}"/>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3" name="Text Box 17">
          <a:extLst>
            <a:ext uri="{FF2B5EF4-FFF2-40B4-BE49-F238E27FC236}">
              <a16:creationId xmlns:a16="http://schemas.microsoft.com/office/drawing/2014/main" id="{5E649CC8-6E43-40BF-BC2A-166CF0EDDAB1}"/>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4" name="Text Box 18">
          <a:extLst>
            <a:ext uri="{FF2B5EF4-FFF2-40B4-BE49-F238E27FC236}">
              <a16:creationId xmlns:a16="http://schemas.microsoft.com/office/drawing/2014/main" id="{E57C8952-31CB-4A25-8ECB-1B2D1EAC9226}"/>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5" name="Text Box 19">
          <a:extLst>
            <a:ext uri="{FF2B5EF4-FFF2-40B4-BE49-F238E27FC236}">
              <a16:creationId xmlns:a16="http://schemas.microsoft.com/office/drawing/2014/main" id="{1947C24C-ACDD-49B9-9B0B-8C38ED4EE69B}"/>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6" name="Text Box 16">
          <a:extLst>
            <a:ext uri="{FF2B5EF4-FFF2-40B4-BE49-F238E27FC236}">
              <a16:creationId xmlns:a16="http://schemas.microsoft.com/office/drawing/2014/main" id="{999D1147-5E62-43DF-BD03-F1F76B537B3E}"/>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7" name="Text Box 17">
          <a:extLst>
            <a:ext uri="{FF2B5EF4-FFF2-40B4-BE49-F238E27FC236}">
              <a16:creationId xmlns:a16="http://schemas.microsoft.com/office/drawing/2014/main" id="{F810D755-837B-44AF-B2CE-0D5E906E4888}"/>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8" name="Text Box 18">
          <a:extLst>
            <a:ext uri="{FF2B5EF4-FFF2-40B4-BE49-F238E27FC236}">
              <a16:creationId xmlns:a16="http://schemas.microsoft.com/office/drawing/2014/main" id="{5F6C527D-A29D-4871-B6A1-55B557D7FB6A}"/>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9" name="Text Box 19">
          <a:extLst>
            <a:ext uri="{FF2B5EF4-FFF2-40B4-BE49-F238E27FC236}">
              <a16:creationId xmlns:a16="http://schemas.microsoft.com/office/drawing/2014/main" id="{990B10BD-0A27-414D-ADA0-2F2014364A25}"/>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0" name="Text Box 16">
          <a:extLst>
            <a:ext uri="{FF2B5EF4-FFF2-40B4-BE49-F238E27FC236}">
              <a16:creationId xmlns:a16="http://schemas.microsoft.com/office/drawing/2014/main" id="{02019371-BEB0-4D47-A6C3-610F3CB84681}"/>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1" name="Text Box 17">
          <a:extLst>
            <a:ext uri="{FF2B5EF4-FFF2-40B4-BE49-F238E27FC236}">
              <a16:creationId xmlns:a16="http://schemas.microsoft.com/office/drawing/2014/main" id="{3F66256C-05EC-4F72-937E-F9D630A4D819}"/>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2" name="Text Box 18">
          <a:extLst>
            <a:ext uri="{FF2B5EF4-FFF2-40B4-BE49-F238E27FC236}">
              <a16:creationId xmlns:a16="http://schemas.microsoft.com/office/drawing/2014/main" id="{F09D3A19-FB8F-4677-AEE9-2D06B438B0C8}"/>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3" name="Text Box 19">
          <a:extLst>
            <a:ext uri="{FF2B5EF4-FFF2-40B4-BE49-F238E27FC236}">
              <a16:creationId xmlns:a16="http://schemas.microsoft.com/office/drawing/2014/main" id="{0E9F84A0-F9E5-4313-878F-3C8757AE429A}"/>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4" name="Text Box 16">
          <a:extLst>
            <a:ext uri="{FF2B5EF4-FFF2-40B4-BE49-F238E27FC236}">
              <a16:creationId xmlns:a16="http://schemas.microsoft.com/office/drawing/2014/main" id="{1C1601B3-3F26-42E7-A4F0-3A4C5650F63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5" name="Text Box 17">
          <a:extLst>
            <a:ext uri="{FF2B5EF4-FFF2-40B4-BE49-F238E27FC236}">
              <a16:creationId xmlns:a16="http://schemas.microsoft.com/office/drawing/2014/main" id="{EF3D256B-4169-471E-B06F-88CF4E0460D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6" name="Text Box 18">
          <a:extLst>
            <a:ext uri="{FF2B5EF4-FFF2-40B4-BE49-F238E27FC236}">
              <a16:creationId xmlns:a16="http://schemas.microsoft.com/office/drawing/2014/main" id="{C76707ED-629F-44E5-9313-96A2FC6A7F2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7" name="Text Box 19">
          <a:extLst>
            <a:ext uri="{FF2B5EF4-FFF2-40B4-BE49-F238E27FC236}">
              <a16:creationId xmlns:a16="http://schemas.microsoft.com/office/drawing/2014/main" id="{E2C1DC00-3751-4388-A87B-59DAD906D01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8" name="Text Box 16">
          <a:extLst>
            <a:ext uri="{FF2B5EF4-FFF2-40B4-BE49-F238E27FC236}">
              <a16:creationId xmlns:a16="http://schemas.microsoft.com/office/drawing/2014/main" id="{B9D0C28C-1EAA-4D6A-8156-55C4C5F5BD5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9" name="Text Box 17">
          <a:extLst>
            <a:ext uri="{FF2B5EF4-FFF2-40B4-BE49-F238E27FC236}">
              <a16:creationId xmlns:a16="http://schemas.microsoft.com/office/drawing/2014/main" id="{587B711C-439B-4500-835F-86C219F981B7}"/>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0" name="Text Box 18">
          <a:extLst>
            <a:ext uri="{FF2B5EF4-FFF2-40B4-BE49-F238E27FC236}">
              <a16:creationId xmlns:a16="http://schemas.microsoft.com/office/drawing/2014/main" id="{294BB2BF-4E9B-49CC-AD8C-DBC823EE6AD3}"/>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1" name="Text Box 19">
          <a:extLst>
            <a:ext uri="{FF2B5EF4-FFF2-40B4-BE49-F238E27FC236}">
              <a16:creationId xmlns:a16="http://schemas.microsoft.com/office/drawing/2014/main" id="{2D6ADB9A-2FD9-4C2E-B5BA-0708C9FEB26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2072" name="Text Box 15">
          <a:extLst>
            <a:ext uri="{FF2B5EF4-FFF2-40B4-BE49-F238E27FC236}">
              <a16:creationId xmlns:a16="http://schemas.microsoft.com/office/drawing/2014/main" id="{CD08218A-4CCE-4E51-B67B-81CD0BEACBD2}"/>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3" name="Text Box 16">
          <a:extLst>
            <a:ext uri="{FF2B5EF4-FFF2-40B4-BE49-F238E27FC236}">
              <a16:creationId xmlns:a16="http://schemas.microsoft.com/office/drawing/2014/main" id="{C00A8BC3-8753-4425-9667-4138A937C1FB}"/>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4" name="Text Box 17">
          <a:extLst>
            <a:ext uri="{FF2B5EF4-FFF2-40B4-BE49-F238E27FC236}">
              <a16:creationId xmlns:a16="http://schemas.microsoft.com/office/drawing/2014/main" id="{673CCB3B-D699-4B1D-8981-2A99779B5552}"/>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5" name="Text Box 18">
          <a:extLst>
            <a:ext uri="{FF2B5EF4-FFF2-40B4-BE49-F238E27FC236}">
              <a16:creationId xmlns:a16="http://schemas.microsoft.com/office/drawing/2014/main" id="{33DD79ED-3B4E-4B53-A358-FDD2018823F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6" name="Text Box 19">
          <a:extLst>
            <a:ext uri="{FF2B5EF4-FFF2-40B4-BE49-F238E27FC236}">
              <a16:creationId xmlns:a16="http://schemas.microsoft.com/office/drawing/2014/main" id="{C91BE8E2-B7C2-4086-9168-E25C09A2295F}"/>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7" name="Text Box 16">
          <a:extLst>
            <a:ext uri="{FF2B5EF4-FFF2-40B4-BE49-F238E27FC236}">
              <a16:creationId xmlns:a16="http://schemas.microsoft.com/office/drawing/2014/main" id="{7D7E4E74-1B42-400C-AA08-FAF3D193E567}"/>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8" name="Text Box 17">
          <a:extLst>
            <a:ext uri="{FF2B5EF4-FFF2-40B4-BE49-F238E27FC236}">
              <a16:creationId xmlns:a16="http://schemas.microsoft.com/office/drawing/2014/main" id="{C46C33DD-9509-4342-98F1-20B3E0F7990E}"/>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xdr:row>
      <xdr:rowOff>15875</xdr:rowOff>
    </xdr:from>
    <xdr:ext cx="95250" cy="171450"/>
    <xdr:sp macro="" textlink="">
      <xdr:nvSpPr>
        <xdr:cNvPr id="2079" name="Text Box 18">
          <a:extLst>
            <a:ext uri="{FF2B5EF4-FFF2-40B4-BE49-F238E27FC236}">
              <a16:creationId xmlns:a16="http://schemas.microsoft.com/office/drawing/2014/main" id="{EF2DB186-9C5B-4975-96B4-F2F50B1414A4}"/>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0" name="Text Box 16">
          <a:extLst>
            <a:ext uri="{FF2B5EF4-FFF2-40B4-BE49-F238E27FC236}">
              <a16:creationId xmlns:a16="http://schemas.microsoft.com/office/drawing/2014/main" id="{6C64C876-6E8D-4D50-8687-AFEEEC827691}"/>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1" name="Text Box 17">
          <a:extLst>
            <a:ext uri="{FF2B5EF4-FFF2-40B4-BE49-F238E27FC236}">
              <a16:creationId xmlns:a16="http://schemas.microsoft.com/office/drawing/2014/main" id="{8AE9877E-EA08-4490-BCBB-9E151FC015B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2" name="Text Box 18">
          <a:extLst>
            <a:ext uri="{FF2B5EF4-FFF2-40B4-BE49-F238E27FC236}">
              <a16:creationId xmlns:a16="http://schemas.microsoft.com/office/drawing/2014/main" id="{3CEAD47E-DDB4-4E15-954B-5D5654FC8429}"/>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3" name="Text Box 19">
          <a:extLst>
            <a:ext uri="{FF2B5EF4-FFF2-40B4-BE49-F238E27FC236}">
              <a16:creationId xmlns:a16="http://schemas.microsoft.com/office/drawing/2014/main" id="{EF20188D-7B08-46F7-8CEE-0EB1F0C04F9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4" name="Text Box 16">
          <a:extLst>
            <a:ext uri="{FF2B5EF4-FFF2-40B4-BE49-F238E27FC236}">
              <a16:creationId xmlns:a16="http://schemas.microsoft.com/office/drawing/2014/main" id="{6B3AB85E-A6A5-48C0-9BE1-894CF5E4C2A2}"/>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56743"/>
    <xdr:sp macro="" textlink="">
      <xdr:nvSpPr>
        <xdr:cNvPr id="2145" name="Text Box 15">
          <a:extLst>
            <a:ext uri="{FF2B5EF4-FFF2-40B4-BE49-F238E27FC236}">
              <a16:creationId xmlns:a16="http://schemas.microsoft.com/office/drawing/2014/main" id="{D70D1AF7-E4AC-48F5-9476-210A397751D8}"/>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2146" name="Text Box 15">
          <a:extLst>
            <a:ext uri="{FF2B5EF4-FFF2-40B4-BE49-F238E27FC236}">
              <a16:creationId xmlns:a16="http://schemas.microsoft.com/office/drawing/2014/main" id="{9A0B35F6-EED3-4E90-9539-8D9576423666}"/>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2147" name="Text Box 15">
          <a:extLst>
            <a:ext uri="{FF2B5EF4-FFF2-40B4-BE49-F238E27FC236}">
              <a16:creationId xmlns:a16="http://schemas.microsoft.com/office/drawing/2014/main" id="{5234E349-CEAE-472C-8C54-B0BBFAE13C7B}"/>
            </a:ext>
          </a:extLst>
        </xdr:cNvPr>
        <xdr:cNvSpPr txBox="1">
          <a:spLocks noChangeArrowheads="1"/>
        </xdr:cNvSpPr>
      </xdr:nvSpPr>
      <xdr:spPr bwMode="auto">
        <a:xfrm>
          <a:off x="21832455"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2148" name="Text Box 15">
          <a:extLst>
            <a:ext uri="{FF2B5EF4-FFF2-40B4-BE49-F238E27FC236}">
              <a16:creationId xmlns:a16="http://schemas.microsoft.com/office/drawing/2014/main" id="{32CD0566-EBEE-476A-8B8A-FE2383F7850A}"/>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2149" name="Text Box 15">
          <a:extLst>
            <a:ext uri="{FF2B5EF4-FFF2-40B4-BE49-F238E27FC236}">
              <a16:creationId xmlns:a16="http://schemas.microsoft.com/office/drawing/2014/main" id="{32A465F2-CD7B-40C4-A63B-358F035ED5A5}"/>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2150" name="Text Box 15">
          <a:extLst>
            <a:ext uri="{FF2B5EF4-FFF2-40B4-BE49-F238E27FC236}">
              <a16:creationId xmlns:a16="http://schemas.microsoft.com/office/drawing/2014/main" id="{85512673-BE7A-4079-B230-14E99C8BAC32}"/>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1" name="Text Box 16">
          <a:extLst>
            <a:ext uri="{FF2B5EF4-FFF2-40B4-BE49-F238E27FC236}">
              <a16:creationId xmlns:a16="http://schemas.microsoft.com/office/drawing/2014/main" id="{A7B7D3B5-021C-4063-B183-7DE2859F84D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2" name="Text Box 17">
          <a:extLst>
            <a:ext uri="{FF2B5EF4-FFF2-40B4-BE49-F238E27FC236}">
              <a16:creationId xmlns:a16="http://schemas.microsoft.com/office/drawing/2014/main" id="{120E1928-BE60-4A03-A3C0-F496D49D4CED}"/>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3" name="Text Box 18">
          <a:extLst>
            <a:ext uri="{FF2B5EF4-FFF2-40B4-BE49-F238E27FC236}">
              <a16:creationId xmlns:a16="http://schemas.microsoft.com/office/drawing/2014/main" id="{2D188C69-8E58-4016-A0C7-15F18BD339B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4" name="Text Box 19">
          <a:extLst>
            <a:ext uri="{FF2B5EF4-FFF2-40B4-BE49-F238E27FC236}">
              <a16:creationId xmlns:a16="http://schemas.microsoft.com/office/drawing/2014/main" id="{E73478F2-A34F-4BB1-A1DA-84879500008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5" name="Text Box 16">
          <a:extLst>
            <a:ext uri="{FF2B5EF4-FFF2-40B4-BE49-F238E27FC236}">
              <a16:creationId xmlns:a16="http://schemas.microsoft.com/office/drawing/2014/main" id="{972F73DC-1AFF-47E9-87CE-FB831B480556}"/>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6" name="Text Box 17">
          <a:extLst>
            <a:ext uri="{FF2B5EF4-FFF2-40B4-BE49-F238E27FC236}">
              <a16:creationId xmlns:a16="http://schemas.microsoft.com/office/drawing/2014/main" id="{31B42599-5154-493F-A440-9E9EE28A54C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7" name="Text Box 18">
          <a:extLst>
            <a:ext uri="{FF2B5EF4-FFF2-40B4-BE49-F238E27FC236}">
              <a16:creationId xmlns:a16="http://schemas.microsoft.com/office/drawing/2014/main" id="{66AB6DF7-CFBD-4D14-914A-9444CE6E4BE8}"/>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8" name="Text Box 19">
          <a:extLst>
            <a:ext uri="{FF2B5EF4-FFF2-40B4-BE49-F238E27FC236}">
              <a16:creationId xmlns:a16="http://schemas.microsoft.com/office/drawing/2014/main" id="{44DE7925-C37E-4CC1-B779-38D73D15242F}"/>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59" name="Text Box 16">
          <a:extLst>
            <a:ext uri="{FF2B5EF4-FFF2-40B4-BE49-F238E27FC236}">
              <a16:creationId xmlns:a16="http://schemas.microsoft.com/office/drawing/2014/main" id="{2306B0DA-213E-4E91-BD92-B22581EFD2E5}"/>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0" name="Text Box 17">
          <a:extLst>
            <a:ext uri="{FF2B5EF4-FFF2-40B4-BE49-F238E27FC236}">
              <a16:creationId xmlns:a16="http://schemas.microsoft.com/office/drawing/2014/main" id="{90A99B20-3726-4AC5-8A50-6F86D158F99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1" name="Text Box 18">
          <a:extLst>
            <a:ext uri="{FF2B5EF4-FFF2-40B4-BE49-F238E27FC236}">
              <a16:creationId xmlns:a16="http://schemas.microsoft.com/office/drawing/2014/main" id="{443DB5DA-FE74-4938-BC71-E993C884A85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2" name="Text Box 19">
          <a:extLst>
            <a:ext uri="{FF2B5EF4-FFF2-40B4-BE49-F238E27FC236}">
              <a16:creationId xmlns:a16="http://schemas.microsoft.com/office/drawing/2014/main" id="{1CB80CBF-4EE9-4A01-BD9A-FB3D7D7882FC}"/>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63" name="Text Box 15">
          <a:extLst>
            <a:ext uri="{FF2B5EF4-FFF2-40B4-BE49-F238E27FC236}">
              <a16:creationId xmlns:a16="http://schemas.microsoft.com/office/drawing/2014/main" id="{0EF2068E-C38E-4F30-8549-1FFD425E49A6}"/>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4" name="Text Box 16">
          <a:extLst>
            <a:ext uri="{FF2B5EF4-FFF2-40B4-BE49-F238E27FC236}">
              <a16:creationId xmlns:a16="http://schemas.microsoft.com/office/drawing/2014/main" id="{AC07D171-124A-48EE-8081-94EA8CF008C4}"/>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5" name="Text Box 17">
          <a:extLst>
            <a:ext uri="{FF2B5EF4-FFF2-40B4-BE49-F238E27FC236}">
              <a16:creationId xmlns:a16="http://schemas.microsoft.com/office/drawing/2014/main" id="{0F445AD0-DA20-47D9-81FE-DEB957FFABA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6" name="Text Box 18">
          <a:extLst>
            <a:ext uri="{FF2B5EF4-FFF2-40B4-BE49-F238E27FC236}">
              <a16:creationId xmlns:a16="http://schemas.microsoft.com/office/drawing/2014/main" id="{684C9C9E-11C3-4EF5-B8BB-2EDAA05D44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7" name="Text Box 19">
          <a:extLst>
            <a:ext uri="{FF2B5EF4-FFF2-40B4-BE49-F238E27FC236}">
              <a16:creationId xmlns:a16="http://schemas.microsoft.com/office/drawing/2014/main" id="{9DAAE30E-D09F-4C46-8370-210D3F362DB9}"/>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2168" name="Text Box 15">
          <a:extLst>
            <a:ext uri="{FF2B5EF4-FFF2-40B4-BE49-F238E27FC236}">
              <a16:creationId xmlns:a16="http://schemas.microsoft.com/office/drawing/2014/main" id="{80781E93-CC21-4A3A-86BE-46E1A4DF763F}"/>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69" name="Text Box 16">
          <a:extLst>
            <a:ext uri="{FF2B5EF4-FFF2-40B4-BE49-F238E27FC236}">
              <a16:creationId xmlns:a16="http://schemas.microsoft.com/office/drawing/2014/main" id="{16586F9D-BC14-408C-BF28-329EC9F14D3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0" name="Text Box 17">
          <a:extLst>
            <a:ext uri="{FF2B5EF4-FFF2-40B4-BE49-F238E27FC236}">
              <a16:creationId xmlns:a16="http://schemas.microsoft.com/office/drawing/2014/main" id="{E65A62AD-D5D8-4B8C-B648-8721090265C2}"/>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1" name="Text Box 18">
          <a:extLst>
            <a:ext uri="{FF2B5EF4-FFF2-40B4-BE49-F238E27FC236}">
              <a16:creationId xmlns:a16="http://schemas.microsoft.com/office/drawing/2014/main" id="{D5D4DD56-B30E-4DA9-8DBE-0DBFCB8FB22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2" name="Text Box 16">
          <a:extLst>
            <a:ext uri="{FF2B5EF4-FFF2-40B4-BE49-F238E27FC236}">
              <a16:creationId xmlns:a16="http://schemas.microsoft.com/office/drawing/2014/main" id="{D6B4AFB1-5F1F-4888-914D-64FB189B476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3" name="Text Box 17">
          <a:extLst>
            <a:ext uri="{FF2B5EF4-FFF2-40B4-BE49-F238E27FC236}">
              <a16:creationId xmlns:a16="http://schemas.microsoft.com/office/drawing/2014/main" id="{64EBF647-5B11-4C68-9F25-6DFE3C85DF26}"/>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4" name="Text Box 18">
          <a:extLst>
            <a:ext uri="{FF2B5EF4-FFF2-40B4-BE49-F238E27FC236}">
              <a16:creationId xmlns:a16="http://schemas.microsoft.com/office/drawing/2014/main" id="{B2BF6A23-9A96-43A3-AAA2-B8C3FC74F39C}"/>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5" name="Text Box 19">
          <a:extLst>
            <a:ext uri="{FF2B5EF4-FFF2-40B4-BE49-F238E27FC236}">
              <a16:creationId xmlns:a16="http://schemas.microsoft.com/office/drawing/2014/main" id="{00B65192-BCB0-4320-87CE-16B46AC81E5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6" name="Text Box 16">
          <a:extLst>
            <a:ext uri="{FF2B5EF4-FFF2-40B4-BE49-F238E27FC236}">
              <a16:creationId xmlns:a16="http://schemas.microsoft.com/office/drawing/2014/main" id="{0FE7F721-F440-498B-8884-A897D4AC06A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7" name="Text Box 17">
          <a:extLst>
            <a:ext uri="{FF2B5EF4-FFF2-40B4-BE49-F238E27FC236}">
              <a16:creationId xmlns:a16="http://schemas.microsoft.com/office/drawing/2014/main" id="{06C217CE-840F-442B-94AB-874EA2485FDA}"/>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8" name="Text Box 18">
          <a:extLst>
            <a:ext uri="{FF2B5EF4-FFF2-40B4-BE49-F238E27FC236}">
              <a16:creationId xmlns:a16="http://schemas.microsoft.com/office/drawing/2014/main" id="{FA04822D-07B4-4B89-A177-DA285714F9B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179" name="Text Box 15">
          <a:extLst>
            <a:ext uri="{FF2B5EF4-FFF2-40B4-BE49-F238E27FC236}">
              <a16:creationId xmlns:a16="http://schemas.microsoft.com/office/drawing/2014/main" id="{C3525161-4AE9-4EF1-B7CA-85FD34A286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0" name="Text Box 16">
          <a:extLst>
            <a:ext uri="{FF2B5EF4-FFF2-40B4-BE49-F238E27FC236}">
              <a16:creationId xmlns:a16="http://schemas.microsoft.com/office/drawing/2014/main" id="{8829D1AA-E1A0-485C-AC97-C0439438273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1" name="Text Box 17">
          <a:extLst>
            <a:ext uri="{FF2B5EF4-FFF2-40B4-BE49-F238E27FC236}">
              <a16:creationId xmlns:a16="http://schemas.microsoft.com/office/drawing/2014/main" id="{16A87889-E905-4C00-B320-88A76F683A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2" name="Text Box 18">
          <a:extLst>
            <a:ext uri="{FF2B5EF4-FFF2-40B4-BE49-F238E27FC236}">
              <a16:creationId xmlns:a16="http://schemas.microsoft.com/office/drawing/2014/main" id="{F5FB53DF-AA2D-4A91-B9AD-63F33F85E48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3" name="Text Box 19">
          <a:extLst>
            <a:ext uri="{FF2B5EF4-FFF2-40B4-BE49-F238E27FC236}">
              <a16:creationId xmlns:a16="http://schemas.microsoft.com/office/drawing/2014/main" id="{AFA1DC1E-6932-4FF1-ACCF-6101197103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4" name="Text Box 16">
          <a:extLst>
            <a:ext uri="{FF2B5EF4-FFF2-40B4-BE49-F238E27FC236}">
              <a16:creationId xmlns:a16="http://schemas.microsoft.com/office/drawing/2014/main" id="{CC723B6D-5AC1-4EE4-A9E3-2A8A3B23D52E}"/>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5" name="Text Box 17">
          <a:extLst>
            <a:ext uri="{FF2B5EF4-FFF2-40B4-BE49-F238E27FC236}">
              <a16:creationId xmlns:a16="http://schemas.microsoft.com/office/drawing/2014/main" id="{87A86EB5-F235-4580-BCCF-24DF771D9F3A}"/>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6" name="Text Box 18">
          <a:extLst>
            <a:ext uri="{FF2B5EF4-FFF2-40B4-BE49-F238E27FC236}">
              <a16:creationId xmlns:a16="http://schemas.microsoft.com/office/drawing/2014/main" id="{A404D65E-C04A-4E1C-BB90-3704F023AC5B}"/>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7" name="Text Box 19">
          <a:extLst>
            <a:ext uri="{FF2B5EF4-FFF2-40B4-BE49-F238E27FC236}">
              <a16:creationId xmlns:a16="http://schemas.microsoft.com/office/drawing/2014/main" id="{B0D215E8-21AC-4432-9728-FB690B107E2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8" name="Text Box 16">
          <a:extLst>
            <a:ext uri="{FF2B5EF4-FFF2-40B4-BE49-F238E27FC236}">
              <a16:creationId xmlns:a16="http://schemas.microsoft.com/office/drawing/2014/main" id="{40635EF8-0BA6-498F-901E-ED37BA5A6147}"/>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9" name="Text Box 17">
          <a:extLst>
            <a:ext uri="{FF2B5EF4-FFF2-40B4-BE49-F238E27FC236}">
              <a16:creationId xmlns:a16="http://schemas.microsoft.com/office/drawing/2014/main" id="{4C3B1E75-7882-4C2B-94F4-6F09C7E1DAE8}"/>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0" name="Text Box 18">
          <a:extLst>
            <a:ext uri="{FF2B5EF4-FFF2-40B4-BE49-F238E27FC236}">
              <a16:creationId xmlns:a16="http://schemas.microsoft.com/office/drawing/2014/main" id="{F2888546-ED34-4C67-858C-7459BCCB2D1D}"/>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1" name="Text Box 19">
          <a:extLst>
            <a:ext uri="{FF2B5EF4-FFF2-40B4-BE49-F238E27FC236}">
              <a16:creationId xmlns:a16="http://schemas.microsoft.com/office/drawing/2014/main" id="{4B7E85B1-7644-4727-9F5A-4BBD1F124FFC}"/>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92" name="Text Box 15">
          <a:extLst>
            <a:ext uri="{FF2B5EF4-FFF2-40B4-BE49-F238E27FC236}">
              <a16:creationId xmlns:a16="http://schemas.microsoft.com/office/drawing/2014/main" id="{6CF3DBA0-E6A5-4CD7-BB51-3AA0451AD9C1}"/>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3" name="Text Box 16">
          <a:extLst>
            <a:ext uri="{FF2B5EF4-FFF2-40B4-BE49-F238E27FC236}">
              <a16:creationId xmlns:a16="http://schemas.microsoft.com/office/drawing/2014/main" id="{E3BE5DCF-6537-491F-9B85-A247C7C23F1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4" name="Text Box 17">
          <a:extLst>
            <a:ext uri="{FF2B5EF4-FFF2-40B4-BE49-F238E27FC236}">
              <a16:creationId xmlns:a16="http://schemas.microsoft.com/office/drawing/2014/main" id="{988845A0-C2E5-4CBC-A65A-22F59A08F9A1}"/>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5" name="Text Box 18">
          <a:extLst>
            <a:ext uri="{FF2B5EF4-FFF2-40B4-BE49-F238E27FC236}">
              <a16:creationId xmlns:a16="http://schemas.microsoft.com/office/drawing/2014/main" id="{3467E07C-1282-4158-8629-F032919AA18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6" name="Text Box 19">
          <a:extLst>
            <a:ext uri="{FF2B5EF4-FFF2-40B4-BE49-F238E27FC236}">
              <a16:creationId xmlns:a16="http://schemas.microsoft.com/office/drawing/2014/main" id="{7C5FC10C-9462-4C1D-9592-99C8F9409B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7" name="Text Box 16">
          <a:extLst>
            <a:ext uri="{FF2B5EF4-FFF2-40B4-BE49-F238E27FC236}">
              <a16:creationId xmlns:a16="http://schemas.microsoft.com/office/drawing/2014/main" id="{CE4E7F94-ED65-41D9-A904-A836AEEA38A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8" name="Text Box 17">
          <a:extLst>
            <a:ext uri="{FF2B5EF4-FFF2-40B4-BE49-F238E27FC236}">
              <a16:creationId xmlns:a16="http://schemas.microsoft.com/office/drawing/2014/main" id="{D703DC97-798B-4A16-8B4F-3A4BA191A941}"/>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16</xdr:row>
      <xdr:rowOff>15875</xdr:rowOff>
    </xdr:from>
    <xdr:ext cx="95250" cy="171450"/>
    <xdr:sp macro="" textlink="">
      <xdr:nvSpPr>
        <xdr:cNvPr id="2199" name="Text Box 18">
          <a:extLst>
            <a:ext uri="{FF2B5EF4-FFF2-40B4-BE49-F238E27FC236}">
              <a16:creationId xmlns:a16="http://schemas.microsoft.com/office/drawing/2014/main" id="{B3D45A14-BEE0-484D-9B8F-746DA6AE930C}"/>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0" name="Text Box 16">
          <a:extLst>
            <a:ext uri="{FF2B5EF4-FFF2-40B4-BE49-F238E27FC236}">
              <a16:creationId xmlns:a16="http://schemas.microsoft.com/office/drawing/2014/main" id="{9FA6EC92-3D4B-4B7D-9B7C-F2E12E82999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1" name="Text Box 17">
          <a:extLst>
            <a:ext uri="{FF2B5EF4-FFF2-40B4-BE49-F238E27FC236}">
              <a16:creationId xmlns:a16="http://schemas.microsoft.com/office/drawing/2014/main" id="{863C4CD2-7B57-4293-A170-8915561C5A9D}"/>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2" name="Text Box 18">
          <a:extLst>
            <a:ext uri="{FF2B5EF4-FFF2-40B4-BE49-F238E27FC236}">
              <a16:creationId xmlns:a16="http://schemas.microsoft.com/office/drawing/2014/main" id="{E6B1EED6-8BF9-4639-96E3-71C4EF69678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3" name="Text Box 19">
          <a:extLst>
            <a:ext uri="{FF2B5EF4-FFF2-40B4-BE49-F238E27FC236}">
              <a16:creationId xmlns:a16="http://schemas.microsoft.com/office/drawing/2014/main" id="{F0B2EEA3-2473-45BB-AA06-C8F44C1F4CE9}"/>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4" name="Text Box 16">
          <a:extLst>
            <a:ext uri="{FF2B5EF4-FFF2-40B4-BE49-F238E27FC236}">
              <a16:creationId xmlns:a16="http://schemas.microsoft.com/office/drawing/2014/main" id="{788749AD-2BCA-4CD8-8EC9-CAB07CF19A4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8496"/>
    <xdr:sp macro="" textlink="">
      <xdr:nvSpPr>
        <xdr:cNvPr id="2205" name="Text Box 15">
          <a:extLst>
            <a:ext uri="{FF2B5EF4-FFF2-40B4-BE49-F238E27FC236}">
              <a16:creationId xmlns:a16="http://schemas.microsoft.com/office/drawing/2014/main" id="{626F7772-ADF4-413F-8DEC-838749C355E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06" name="Text Box 15">
          <a:extLst>
            <a:ext uri="{FF2B5EF4-FFF2-40B4-BE49-F238E27FC236}">
              <a16:creationId xmlns:a16="http://schemas.microsoft.com/office/drawing/2014/main" id="{81AA816C-ECB1-4B4D-AB5F-75E9921B358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07" name="Text Box 15">
          <a:extLst>
            <a:ext uri="{FF2B5EF4-FFF2-40B4-BE49-F238E27FC236}">
              <a16:creationId xmlns:a16="http://schemas.microsoft.com/office/drawing/2014/main" id="{AA2FCA96-2EFC-4A04-AD90-6B8D0641A141}"/>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08" name="Text Box 15">
          <a:extLst>
            <a:ext uri="{FF2B5EF4-FFF2-40B4-BE49-F238E27FC236}">
              <a16:creationId xmlns:a16="http://schemas.microsoft.com/office/drawing/2014/main" id="{758433CF-153A-40AE-8C0A-37573495040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09" name="Text Box 15">
          <a:extLst>
            <a:ext uri="{FF2B5EF4-FFF2-40B4-BE49-F238E27FC236}">
              <a16:creationId xmlns:a16="http://schemas.microsoft.com/office/drawing/2014/main" id="{31F39395-8757-4203-BF93-524F6F384EA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210" name="Text Box 15">
          <a:extLst>
            <a:ext uri="{FF2B5EF4-FFF2-40B4-BE49-F238E27FC236}">
              <a16:creationId xmlns:a16="http://schemas.microsoft.com/office/drawing/2014/main" id="{1C95CBF1-387C-441E-B125-4EDC485A0456}"/>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1" name="Text Box 16">
          <a:extLst>
            <a:ext uri="{FF2B5EF4-FFF2-40B4-BE49-F238E27FC236}">
              <a16:creationId xmlns:a16="http://schemas.microsoft.com/office/drawing/2014/main" id="{2C87683E-5CF9-4EA5-958A-2E8B908DB1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2" name="Text Box 17">
          <a:extLst>
            <a:ext uri="{FF2B5EF4-FFF2-40B4-BE49-F238E27FC236}">
              <a16:creationId xmlns:a16="http://schemas.microsoft.com/office/drawing/2014/main" id="{CB1CB063-6F62-4CF4-8288-F3A307F2A6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3" name="Text Box 18">
          <a:extLst>
            <a:ext uri="{FF2B5EF4-FFF2-40B4-BE49-F238E27FC236}">
              <a16:creationId xmlns:a16="http://schemas.microsoft.com/office/drawing/2014/main" id="{6D5AE2FA-FD9F-4070-93AA-C9A4AD0CBE0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4" name="Text Box 19">
          <a:extLst>
            <a:ext uri="{FF2B5EF4-FFF2-40B4-BE49-F238E27FC236}">
              <a16:creationId xmlns:a16="http://schemas.microsoft.com/office/drawing/2014/main" id="{DBFD0A2A-28A1-4C62-A7A4-894C433209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5" name="Text Box 16">
          <a:extLst>
            <a:ext uri="{FF2B5EF4-FFF2-40B4-BE49-F238E27FC236}">
              <a16:creationId xmlns:a16="http://schemas.microsoft.com/office/drawing/2014/main" id="{CDF32A0E-3587-4ED5-9D45-BBE78893D49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6" name="Text Box 17">
          <a:extLst>
            <a:ext uri="{FF2B5EF4-FFF2-40B4-BE49-F238E27FC236}">
              <a16:creationId xmlns:a16="http://schemas.microsoft.com/office/drawing/2014/main" id="{4F7AC127-A0CF-4B9B-A356-3F6B365639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7" name="Text Box 18">
          <a:extLst>
            <a:ext uri="{FF2B5EF4-FFF2-40B4-BE49-F238E27FC236}">
              <a16:creationId xmlns:a16="http://schemas.microsoft.com/office/drawing/2014/main" id="{4502F5F7-9DCE-492D-87DE-943E1409E1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8" name="Text Box 19">
          <a:extLst>
            <a:ext uri="{FF2B5EF4-FFF2-40B4-BE49-F238E27FC236}">
              <a16:creationId xmlns:a16="http://schemas.microsoft.com/office/drawing/2014/main" id="{A64B89C1-84E7-442A-B959-177F4D25B03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19" name="Text Box 16">
          <a:extLst>
            <a:ext uri="{FF2B5EF4-FFF2-40B4-BE49-F238E27FC236}">
              <a16:creationId xmlns:a16="http://schemas.microsoft.com/office/drawing/2014/main" id="{2FD4BDC5-003E-42DC-8164-F782985B3B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0" name="Text Box 17">
          <a:extLst>
            <a:ext uri="{FF2B5EF4-FFF2-40B4-BE49-F238E27FC236}">
              <a16:creationId xmlns:a16="http://schemas.microsoft.com/office/drawing/2014/main" id="{8A6E0886-B1ED-429B-AFE8-DE3089A41AA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1" name="Text Box 18">
          <a:extLst>
            <a:ext uri="{FF2B5EF4-FFF2-40B4-BE49-F238E27FC236}">
              <a16:creationId xmlns:a16="http://schemas.microsoft.com/office/drawing/2014/main" id="{9053A578-2BA7-4FAD-B7E6-F8DBBE31181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2" name="Text Box 19">
          <a:extLst>
            <a:ext uri="{FF2B5EF4-FFF2-40B4-BE49-F238E27FC236}">
              <a16:creationId xmlns:a16="http://schemas.microsoft.com/office/drawing/2014/main" id="{5457CA8E-8890-44DF-A839-FFA68A231AF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23" name="Text Box 15">
          <a:extLst>
            <a:ext uri="{FF2B5EF4-FFF2-40B4-BE49-F238E27FC236}">
              <a16:creationId xmlns:a16="http://schemas.microsoft.com/office/drawing/2014/main" id="{9132A111-5128-4B9A-8604-F3AE3798B6B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4" name="Text Box 16">
          <a:extLst>
            <a:ext uri="{FF2B5EF4-FFF2-40B4-BE49-F238E27FC236}">
              <a16:creationId xmlns:a16="http://schemas.microsoft.com/office/drawing/2014/main" id="{A5D841B0-8DAC-4205-89F3-21E74C62DA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5" name="Text Box 17">
          <a:extLst>
            <a:ext uri="{FF2B5EF4-FFF2-40B4-BE49-F238E27FC236}">
              <a16:creationId xmlns:a16="http://schemas.microsoft.com/office/drawing/2014/main" id="{746713B7-2702-4B47-A96F-B81C5BED44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6" name="Text Box 18">
          <a:extLst>
            <a:ext uri="{FF2B5EF4-FFF2-40B4-BE49-F238E27FC236}">
              <a16:creationId xmlns:a16="http://schemas.microsoft.com/office/drawing/2014/main" id="{0A3F1656-B1F4-4DD0-9332-3999677935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7" name="Text Box 19">
          <a:extLst>
            <a:ext uri="{FF2B5EF4-FFF2-40B4-BE49-F238E27FC236}">
              <a16:creationId xmlns:a16="http://schemas.microsoft.com/office/drawing/2014/main" id="{335D2359-5D02-4463-8092-E6BCBB7B19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8" name="Text Box 16">
          <a:extLst>
            <a:ext uri="{FF2B5EF4-FFF2-40B4-BE49-F238E27FC236}">
              <a16:creationId xmlns:a16="http://schemas.microsoft.com/office/drawing/2014/main" id="{98366CC2-FED8-4322-8CDA-A026A29D99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9" name="Text Box 17">
          <a:extLst>
            <a:ext uri="{FF2B5EF4-FFF2-40B4-BE49-F238E27FC236}">
              <a16:creationId xmlns:a16="http://schemas.microsoft.com/office/drawing/2014/main" id="{7C630735-6E3A-4444-8791-CEE77FE6F8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30" name="Text Box 18">
          <a:extLst>
            <a:ext uri="{FF2B5EF4-FFF2-40B4-BE49-F238E27FC236}">
              <a16:creationId xmlns:a16="http://schemas.microsoft.com/office/drawing/2014/main" id="{04FD3FF4-1B5E-4F2C-BDF0-127EEA9DCD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1" name="Text Box 16">
          <a:extLst>
            <a:ext uri="{FF2B5EF4-FFF2-40B4-BE49-F238E27FC236}">
              <a16:creationId xmlns:a16="http://schemas.microsoft.com/office/drawing/2014/main" id="{5ACB7A7F-7A84-4987-8CC8-2933EE632D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2" name="Text Box 17">
          <a:extLst>
            <a:ext uri="{FF2B5EF4-FFF2-40B4-BE49-F238E27FC236}">
              <a16:creationId xmlns:a16="http://schemas.microsoft.com/office/drawing/2014/main" id="{6FD84C16-03B8-4343-B8F2-95BC3257221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3" name="Text Box 18">
          <a:extLst>
            <a:ext uri="{FF2B5EF4-FFF2-40B4-BE49-F238E27FC236}">
              <a16:creationId xmlns:a16="http://schemas.microsoft.com/office/drawing/2014/main" id="{C4C680AC-811C-44DF-8579-858D421B01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4" name="Text Box 19">
          <a:extLst>
            <a:ext uri="{FF2B5EF4-FFF2-40B4-BE49-F238E27FC236}">
              <a16:creationId xmlns:a16="http://schemas.microsoft.com/office/drawing/2014/main" id="{75A58FFD-A3D7-4BC4-AD2D-2DF324385F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5" name="Text Box 16">
          <a:extLst>
            <a:ext uri="{FF2B5EF4-FFF2-40B4-BE49-F238E27FC236}">
              <a16:creationId xmlns:a16="http://schemas.microsoft.com/office/drawing/2014/main" id="{EB4F4B67-E1C8-4D83-996C-AA1E29AB1DE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6" name="Text Box 17">
          <a:extLst>
            <a:ext uri="{FF2B5EF4-FFF2-40B4-BE49-F238E27FC236}">
              <a16:creationId xmlns:a16="http://schemas.microsoft.com/office/drawing/2014/main" id="{C6327493-FCAF-40C2-BEDC-AEB0A4B9ED3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7" name="Text Box 18">
          <a:extLst>
            <a:ext uri="{FF2B5EF4-FFF2-40B4-BE49-F238E27FC236}">
              <a16:creationId xmlns:a16="http://schemas.microsoft.com/office/drawing/2014/main" id="{D0834EB9-B762-49B6-9914-2026789356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8" name="Text Box 19">
          <a:extLst>
            <a:ext uri="{FF2B5EF4-FFF2-40B4-BE49-F238E27FC236}">
              <a16:creationId xmlns:a16="http://schemas.microsoft.com/office/drawing/2014/main" id="{F5360FB2-12F0-42B4-AA24-4BDB4979B0D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56743"/>
    <xdr:sp macro="" textlink="">
      <xdr:nvSpPr>
        <xdr:cNvPr id="2239" name="Text Box 15">
          <a:extLst>
            <a:ext uri="{FF2B5EF4-FFF2-40B4-BE49-F238E27FC236}">
              <a16:creationId xmlns:a16="http://schemas.microsoft.com/office/drawing/2014/main" id="{DDC2F95A-2CC2-4DA9-B4C7-49019652B96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40" name="Text Box 15">
          <a:extLst>
            <a:ext uri="{FF2B5EF4-FFF2-40B4-BE49-F238E27FC236}">
              <a16:creationId xmlns:a16="http://schemas.microsoft.com/office/drawing/2014/main" id="{E5F99E7A-6D7E-4652-9D0E-2222932F50B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41" name="Text Box 15">
          <a:extLst>
            <a:ext uri="{FF2B5EF4-FFF2-40B4-BE49-F238E27FC236}">
              <a16:creationId xmlns:a16="http://schemas.microsoft.com/office/drawing/2014/main" id="{120E2247-0FBF-4A16-B9B9-BA9DD70993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42" name="Text Box 15">
          <a:extLst>
            <a:ext uri="{FF2B5EF4-FFF2-40B4-BE49-F238E27FC236}">
              <a16:creationId xmlns:a16="http://schemas.microsoft.com/office/drawing/2014/main" id="{3016E040-8672-439F-84D7-69A471D3DC0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43" name="Text Box 15">
          <a:extLst>
            <a:ext uri="{FF2B5EF4-FFF2-40B4-BE49-F238E27FC236}">
              <a16:creationId xmlns:a16="http://schemas.microsoft.com/office/drawing/2014/main" id="{D63810D2-D1F1-4C8A-80AD-D08C8CC2403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213632"/>
    <xdr:sp macro="" textlink="">
      <xdr:nvSpPr>
        <xdr:cNvPr id="2244" name="Text Box 15">
          <a:extLst>
            <a:ext uri="{FF2B5EF4-FFF2-40B4-BE49-F238E27FC236}">
              <a16:creationId xmlns:a16="http://schemas.microsoft.com/office/drawing/2014/main" id="{61450F0F-A1DD-4F6A-B75E-6598BA2145C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5" name="Text Box 16">
          <a:extLst>
            <a:ext uri="{FF2B5EF4-FFF2-40B4-BE49-F238E27FC236}">
              <a16:creationId xmlns:a16="http://schemas.microsoft.com/office/drawing/2014/main" id="{4572AA72-DFE5-43E1-90FB-CCEA9010A3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6" name="Text Box 17">
          <a:extLst>
            <a:ext uri="{FF2B5EF4-FFF2-40B4-BE49-F238E27FC236}">
              <a16:creationId xmlns:a16="http://schemas.microsoft.com/office/drawing/2014/main" id="{491A9390-01CE-469F-B936-F2FB63295B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7" name="Text Box 18">
          <a:extLst>
            <a:ext uri="{FF2B5EF4-FFF2-40B4-BE49-F238E27FC236}">
              <a16:creationId xmlns:a16="http://schemas.microsoft.com/office/drawing/2014/main" id="{31B4D8F0-44E6-49EF-9106-801B29EF8C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8" name="Text Box 19">
          <a:extLst>
            <a:ext uri="{FF2B5EF4-FFF2-40B4-BE49-F238E27FC236}">
              <a16:creationId xmlns:a16="http://schemas.microsoft.com/office/drawing/2014/main" id="{331CD580-3AA6-4F6C-B100-28879D7A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49" name="Text Box 16">
          <a:extLst>
            <a:ext uri="{FF2B5EF4-FFF2-40B4-BE49-F238E27FC236}">
              <a16:creationId xmlns:a16="http://schemas.microsoft.com/office/drawing/2014/main" id="{36DC9DCC-4368-4F19-8BEC-50F69B2229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0" name="Text Box 17">
          <a:extLst>
            <a:ext uri="{FF2B5EF4-FFF2-40B4-BE49-F238E27FC236}">
              <a16:creationId xmlns:a16="http://schemas.microsoft.com/office/drawing/2014/main" id="{E9C17687-ED65-4B5D-835A-DD9E10ACCB9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1" name="Text Box 18">
          <a:extLst>
            <a:ext uri="{FF2B5EF4-FFF2-40B4-BE49-F238E27FC236}">
              <a16:creationId xmlns:a16="http://schemas.microsoft.com/office/drawing/2014/main" id="{5A85ADC3-8234-4030-8AA4-6EAE53066D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2" name="Text Box 19">
          <a:extLst>
            <a:ext uri="{FF2B5EF4-FFF2-40B4-BE49-F238E27FC236}">
              <a16:creationId xmlns:a16="http://schemas.microsoft.com/office/drawing/2014/main" id="{6283B06E-D3A1-40F7-AAEC-A7442C0873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3" name="Text Box 16">
          <a:extLst>
            <a:ext uri="{FF2B5EF4-FFF2-40B4-BE49-F238E27FC236}">
              <a16:creationId xmlns:a16="http://schemas.microsoft.com/office/drawing/2014/main" id="{A1E7B8F6-7D00-4680-ACF3-6ABFBBA683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4" name="Text Box 17">
          <a:extLst>
            <a:ext uri="{FF2B5EF4-FFF2-40B4-BE49-F238E27FC236}">
              <a16:creationId xmlns:a16="http://schemas.microsoft.com/office/drawing/2014/main" id="{282E923E-AFC8-4932-B19D-874D8F87954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5" name="Text Box 18">
          <a:extLst>
            <a:ext uri="{FF2B5EF4-FFF2-40B4-BE49-F238E27FC236}">
              <a16:creationId xmlns:a16="http://schemas.microsoft.com/office/drawing/2014/main" id="{536ECBC6-15E7-4E54-B9A2-870E6D2364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6" name="Text Box 19">
          <a:extLst>
            <a:ext uri="{FF2B5EF4-FFF2-40B4-BE49-F238E27FC236}">
              <a16:creationId xmlns:a16="http://schemas.microsoft.com/office/drawing/2014/main" id="{67C7D9E6-6093-47C2-969B-7FE101425A7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57" name="Text Box 15">
          <a:extLst>
            <a:ext uri="{FF2B5EF4-FFF2-40B4-BE49-F238E27FC236}">
              <a16:creationId xmlns:a16="http://schemas.microsoft.com/office/drawing/2014/main" id="{3DD6D2EC-1191-41D3-8045-3BA6818BC6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8" name="Text Box 16">
          <a:extLst>
            <a:ext uri="{FF2B5EF4-FFF2-40B4-BE49-F238E27FC236}">
              <a16:creationId xmlns:a16="http://schemas.microsoft.com/office/drawing/2014/main" id="{3DBCD0B0-084A-470D-8894-A666431B92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9" name="Text Box 17">
          <a:extLst>
            <a:ext uri="{FF2B5EF4-FFF2-40B4-BE49-F238E27FC236}">
              <a16:creationId xmlns:a16="http://schemas.microsoft.com/office/drawing/2014/main" id="{8F8DE06A-9F24-4729-AE24-40E14D3D6E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0" name="Text Box 18">
          <a:extLst>
            <a:ext uri="{FF2B5EF4-FFF2-40B4-BE49-F238E27FC236}">
              <a16:creationId xmlns:a16="http://schemas.microsoft.com/office/drawing/2014/main" id="{C78B134B-003D-46A1-B92E-5ED2039A9C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1" name="Text Box 19">
          <a:extLst>
            <a:ext uri="{FF2B5EF4-FFF2-40B4-BE49-F238E27FC236}">
              <a16:creationId xmlns:a16="http://schemas.microsoft.com/office/drawing/2014/main" id="{47019BF7-76AA-41C1-ABA6-A0F21FC17F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262" name="Text Box 15">
          <a:extLst>
            <a:ext uri="{FF2B5EF4-FFF2-40B4-BE49-F238E27FC236}">
              <a16:creationId xmlns:a16="http://schemas.microsoft.com/office/drawing/2014/main" id="{699399C4-3A47-4DF9-9F20-767DD1D1D3F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3" name="Text Box 16">
          <a:extLst>
            <a:ext uri="{FF2B5EF4-FFF2-40B4-BE49-F238E27FC236}">
              <a16:creationId xmlns:a16="http://schemas.microsoft.com/office/drawing/2014/main" id="{6FE118C1-44CA-40C5-BFF1-AF439B5F61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4" name="Text Box 17">
          <a:extLst>
            <a:ext uri="{FF2B5EF4-FFF2-40B4-BE49-F238E27FC236}">
              <a16:creationId xmlns:a16="http://schemas.microsoft.com/office/drawing/2014/main" id="{4CCE0B93-DB65-4305-B95E-0E57C0E1612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5" name="Text Box 18">
          <a:extLst>
            <a:ext uri="{FF2B5EF4-FFF2-40B4-BE49-F238E27FC236}">
              <a16:creationId xmlns:a16="http://schemas.microsoft.com/office/drawing/2014/main" id="{BACE4D98-E96C-4365-8150-F4BC860D47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6" name="Text Box 16">
          <a:extLst>
            <a:ext uri="{FF2B5EF4-FFF2-40B4-BE49-F238E27FC236}">
              <a16:creationId xmlns:a16="http://schemas.microsoft.com/office/drawing/2014/main" id="{454C7B37-67AD-4904-AD58-C9C692D217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7" name="Text Box 17">
          <a:extLst>
            <a:ext uri="{FF2B5EF4-FFF2-40B4-BE49-F238E27FC236}">
              <a16:creationId xmlns:a16="http://schemas.microsoft.com/office/drawing/2014/main" id="{23A775DA-76BD-45A6-A621-207742C60F3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8" name="Text Box 18">
          <a:extLst>
            <a:ext uri="{FF2B5EF4-FFF2-40B4-BE49-F238E27FC236}">
              <a16:creationId xmlns:a16="http://schemas.microsoft.com/office/drawing/2014/main" id="{7D98B879-1D03-4227-B1CC-180E87BE1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9" name="Text Box 19">
          <a:extLst>
            <a:ext uri="{FF2B5EF4-FFF2-40B4-BE49-F238E27FC236}">
              <a16:creationId xmlns:a16="http://schemas.microsoft.com/office/drawing/2014/main" id="{3976F7DF-5631-4F0E-94BF-45B3F6EE9D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0" name="Text Box 16">
          <a:extLst>
            <a:ext uri="{FF2B5EF4-FFF2-40B4-BE49-F238E27FC236}">
              <a16:creationId xmlns:a16="http://schemas.microsoft.com/office/drawing/2014/main" id="{071D72D6-7A82-4B1D-979C-2F5255348D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1" name="Text Box 17">
          <a:extLst>
            <a:ext uri="{FF2B5EF4-FFF2-40B4-BE49-F238E27FC236}">
              <a16:creationId xmlns:a16="http://schemas.microsoft.com/office/drawing/2014/main" id="{9468F393-594A-410E-88C2-484E53A1F7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2" name="Text Box 18">
          <a:extLst>
            <a:ext uri="{FF2B5EF4-FFF2-40B4-BE49-F238E27FC236}">
              <a16:creationId xmlns:a16="http://schemas.microsoft.com/office/drawing/2014/main" id="{E05A2021-F189-46BB-98A1-1807EDCD9C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273" name="Text Box 15">
          <a:extLst>
            <a:ext uri="{FF2B5EF4-FFF2-40B4-BE49-F238E27FC236}">
              <a16:creationId xmlns:a16="http://schemas.microsoft.com/office/drawing/2014/main" id="{90EA91DA-0AD4-459B-884B-D09479E9A0B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4" name="Text Box 16">
          <a:extLst>
            <a:ext uri="{FF2B5EF4-FFF2-40B4-BE49-F238E27FC236}">
              <a16:creationId xmlns:a16="http://schemas.microsoft.com/office/drawing/2014/main" id="{EA3E4432-F61F-4C79-8D0B-61C0004E612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5" name="Text Box 17">
          <a:extLst>
            <a:ext uri="{FF2B5EF4-FFF2-40B4-BE49-F238E27FC236}">
              <a16:creationId xmlns:a16="http://schemas.microsoft.com/office/drawing/2014/main" id="{88A65879-5829-4FE1-99E3-DA3C560E1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6" name="Text Box 18">
          <a:extLst>
            <a:ext uri="{FF2B5EF4-FFF2-40B4-BE49-F238E27FC236}">
              <a16:creationId xmlns:a16="http://schemas.microsoft.com/office/drawing/2014/main" id="{783B44D3-887F-484C-B19F-EE40A629B3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7" name="Text Box 19">
          <a:extLst>
            <a:ext uri="{FF2B5EF4-FFF2-40B4-BE49-F238E27FC236}">
              <a16:creationId xmlns:a16="http://schemas.microsoft.com/office/drawing/2014/main" id="{5363AA85-9F60-4B44-B29F-6418E2E8E0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8" name="Text Box 16">
          <a:extLst>
            <a:ext uri="{FF2B5EF4-FFF2-40B4-BE49-F238E27FC236}">
              <a16:creationId xmlns:a16="http://schemas.microsoft.com/office/drawing/2014/main" id="{03FDFB59-AC85-4D81-B2DD-D13CBEE20F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9" name="Text Box 17">
          <a:extLst>
            <a:ext uri="{FF2B5EF4-FFF2-40B4-BE49-F238E27FC236}">
              <a16:creationId xmlns:a16="http://schemas.microsoft.com/office/drawing/2014/main" id="{B99CFF91-0598-4ACF-B6C5-35D720B558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0" name="Text Box 18">
          <a:extLst>
            <a:ext uri="{FF2B5EF4-FFF2-40B4-BE49-F238E27FC236}">
              <a16:creationId xmlns:a16="http://schemas.microsoft.com/office/drawing/2014/main" id="{297AAC14-22B7-4C28-BABE-E886658EEEF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1" name="Text Box 19">
          <a:extLst>
            <a:ext uri="{FF2B5EF4-FFF2-40B4-BE49-F238E27FC236}">
              <a16:creationId xmlns:a16="http://schemas.microsoft.com/office/drawing/2014/main" id="{88F2B116-C6F9-40B3-A289-5E4AF445206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2" name="Text Box 16">
          <a:extLst>
            <a:ext uri="{FF2B5EF4-FFF2-40B4-BE49-F238E27FC236}">
              <a16:creationId xmlns:a16="http://schemas.microsoft.com/office/drawing/2014/main" id="{0EE19E51-3A48-40FE-B38E-FFAE53A9FC7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3" name="Text Box 17">
          <a:extLst>
            <a:ext uri="{FF2B5EF4-FFF2-40B4-BE49-F238E27FC236}">
              <a16:creationId xmlns:a16="http://schemas.microsoft.com/office/drawing/2014/main" id="{95CE2D4F-074A-4DD5-A6C9-00E19C26904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4" name="Text Box 18">
          <a:extLst>
            <a:ext uri="{FF2B5EF4-FFF2-40B4-BE49-F238E27FC236}">
              <a16:creationId xmlns:a16="http://schemas.microsoft.com/office/drawing/2014/main" id="{9CF64F4A-5E89-403A-A4D1-B9BE24C4E3B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5" name="Text Box 19">
          <a:extLst>
            <a:ext uri="{FF2B5EF4-FFF2-40B4-BE49-F238E27FC236}">
              <a16:creationId xmlns:a16="http://schemas.microsoft.com/office/drawing/2014/main" id="{931C8E1A-314F-40A6-A6A9-40A726973C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86" name="Text Box 15">
          <a:extLst>
            <a:ext uri="{FF2B5EF4-FFF2-40B4-BE49-F238E27FC236}">
              <a16:creationId xmlns:a16="http://schemas.microsoft.com/office/drawing/2014/main" id="{3BCBB959-FB58-4FE3-A1B3-80C0EF96939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7" name="Text Box 16">
          <a:extLst>
            <a:ext uri="{FF2B5EF4-FFF2-40B4-BE49-F238E27FC236}">
              <a16:creationId xmlns:a16="http://schemas.microsoft.com/office/drawing/2014/main" id="{3DE97875-D445-41D5-A0DE-89097A9A0D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8" name="Text Box 17">
          <a:extLst>
            <a:ext uri="{FF2B5EF4-FFF2-40B4-BE49-F238E27FC236}">
              <a16:creationId xmlns:a16="http://schemas.microsoft.com/office/drawing/2014/main" id="{CFBFE2E4-51EE-4891-BCED-144822628C6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9" name="Text Box 18">
          <a:extLst>
            <a:ext uri="{FF2B5EF4-FFF2-40B4-BE49-F238E27FC236}">
              <a16:creationId xmlns:a16="http://schemas.microsoft.com/office/drawing/2014/main" id="{1BBFBB0F-7B5F-43EE-8DE1-B60CED13B4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90" name="Text Box 19">
          <a:extLst>
            <a:ext uri="{FF2B5EF4-FFF2-40B4-BE49-F238E27FC236}">
              <a16:creationId xmlns:a16="http://schemas.microsoft.com/office/drawing/2014/main" id="{072D2C4D-4079-4F8E-B479-56E78859D4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1" name="Text Box 16">
          <a:extLst>
            <a:ext uri="{FF2B5EF4-FFF2-40B4-BE49-F238E27FC236}">
              <a16:creationId xmlns:a16="http://schemas.microsoft.com/office/drawing/2014/main" id="{D6499400-99DD-43FD-A80E-8536C41D9D5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2" name="Text Box 17">
          <a:extLst>
            <a:ext uri="{FF2B5EF4-FFF2-40B4-BE49-F238E27FC236}">
              <a16:creationId xmlns:a16="http://schemas.microsoft.com/office/drawing/2014/main" id="{D0B488A9-D7EC-4D6A-A0D0-22B0CF3E6C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20</xdr:row>
      <xdr:rowOff>15875</xdr:rowOff>
    </xdr:from>
    <xdr:ext cx="95250" cy="171450"/>
    <xdr:sp macro="" textlink="">
      <xdr:nvSpPr>
        <xdr:cNvPr id="2293" name="Text Box 18">
          <a:extLst>
            <a:ext uri="{FF2B5EF4-FFF2-40B4-BE49-F238E27FC236}">
              <a16:creationId xmlns:a16="http://schemas.microsoft.com/office/drawing/2014/main" id="{60C3D82B-65C1-4083-A811-B692BBE81FE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4" name="Text Box 16">
          <a:extLst>
            <a:ext uri="{FF2B5EF4-FFF2-40B4-BE49-F238E27FC236}">
              <a16:creationId xmlns:a16="http://schemas.microsoft.com/office/drawing/2014/main" id="{4C636648-FB82-4404-872A-3F3BA6BABA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5" name="Text Box 17">
          <a:extLst>
            <a:ext uri="{FF2B5EF4-FFF2-40B4-BE49-F238E27FC236}">
              <a16:creationId xmlns:a16="http://schemas.microsoft.com/office/drawing/2014/main" id="{2E812543-FD40-4101-9999-B1C59AF738A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6" name="Text Box 18">
          <a:extLst>
            <a:ext uri="{FF2B5EF4-FFF2-40B4-BE49-F238E27FC236}">
              <a16:creationId xmlns:a16="http://schemas.microsoft.com/office/drawing/2014/main" id="{61060075-A1C2-41EF-9D93-49D71857D12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7" name="Text Box 19">
          <a:extLst>
            <a:ext uri="{FF2B5EF4-FFF2-40B4-BE49-F238E27FC236}">
              <a16:creationId xmlns:a16="http://schemas.microsoft.com/office/drawing/2014/main" id="{777F68B0-1929-45F1-B751-B287313A7C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8" name="Text Box 16">
          <a:extLst>
            <a:ext uri="{FF2B5EF4-FFF2-40B4-BE49-F238E27FC236}">
              <a16:creationId xmlns:a16="http://schemas.microsoft.com/office/drawing/2014/main" id="{28E7E173-B054-4E93-B5A3-7773EB9460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2299" name="Text Box 15">
          <a:extLst>
            <a:ext uri="{FF2B5EF4-FFF2-40B4-BE49-F238E27FC236}">
              <a16:creationId xmlns:a16="http://schemas.microsoft.com/office/drawing/2014/main" id="{7D8F9A0D-C12B-4A43-B7FA-4C6191F1243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00" name="Text Box 15">
          <a:extLst>
            <a:ext uri="{FF2B5EF4-FFF2-40B4-BE49-F238E27FC236}">
              <a16:creationId xmlns:a16="http://schemas.microsoft.com/office/drawing/2014/main" id="{5E0E317D-482A-43BF-AAA0-21EB8472487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01" name="Text Box 15">
          <a:extLst>
            <a:ext uri="{FF2B5EF4-FFF2-40B4-BE49-F238E27FC236}">
              <a16:creationId xmlns:a16="http://schemas.microsoft.com/office/drawing/2014/main" id="{671B7998-0B55-49C4-9D04-5BB99CBEB5A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02" name="Text Box 15">
          <a:extLst>
            <a:ext uri="{FF2B5EF4-FFF2-40B4-BE49-F238E27FC236}">
              <a16:creationId xmlns:a16="http://schemas.microsoft.com/office/drawing/2014/main" id="{3E621E33-74BB-4871-9408-049367F64EC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03" name="Text Box 15">
          <a:extLst>
            <a:ext uri="{FF2B5EF4-FFF2-40B4-BE49-F238E27FC236}">
              <a16:creationId xmlns:a16="http://schemas.microsoft.com/office/drawing/2014/main" id="{6CA41F52-8F4B-4F84-A6A7-591F4691A3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304" name="Text Box 15">
          <a:extLst>
            <a:ext uri="{FF2B5EF4-FFF2-40B4-BE49-F238E27FC236}">
              <a16:creationId xmlns:a16="http://schemas.microsoft.com/office/drawing/2014/main" id="{4A402B69-6F30-4CF5-9F8C-284F98B602D1}"/>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5" name="Text Box 16">
          <a:extLst>
            <a:ext uri="{FF2B5EF4-FFF2-40B4-BE49-F238E27FC236}">
              <a16:creationId xmlns:a16="http://schemas.microsoft.com/office/drawing/2014/main" id="{48CC6E83-6061-4D44-B0DF-D4A707A59F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6" name="Text Box 17">
          <a:extLst>
            <a:ext uri="{FF2B5EF4-FFF2-40B4-BE49-F238E27FC236}">
              <a16:creationId xmlns:a16="http://schemas.microsoft.com/office/drawing/2014/main" id="{89E9FF29-C8D8-4D8F-8D46-F76B946BE0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7" name="Text Box 18">
          <a:extLst>
            <a:ext uri="{FF2B5EF4-FFF2-40B4-BE49-F238E27FC236}">
              <a16:creationId xmlns:a16="http://schemas.microsoft.com/office/drawing/2014/main" id="{17031C29-C4B8-496C-9D30-C06CABE6B2E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8" name="Text Box 19">
          <a:extLst>
            <a:ext uri="{FF2B5EF4-FFF2-40B4-BE49-F238E27FC236}">
              <a16:creationId xmlns:a16="http://schemas.microsoft.com/office/drawing/2014/main" id="{097604EC-5583-45A6-9801-C506EC304A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09" name="Text Box 16">
          <a:extLst>
            <a:ext uri="{FF2B5EF4-FFF2-40B4-BE49-F238E27FC236}">
              <a16:creationId xmlns:a16="http://schemas.microsoft.com/office/drawing/2014/main" id="{30F28BC2-4A21-4C01-9A48-6627DE931F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0" name="Text Box 17">
          <a:extLst>
            <a:ext uri="{FF2B5EF4-FFF2-40B4-BE49-F238E27FC236}">
              <a16:creationId xmlns:a16="http://schemas.microsoft.com/office/drawing/2014/main" id="{22722B6B-A1E8-4125-A79B-DAE2F51CD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1" name="Text Box 18">
          <a:extLst>
            <a:ext uri="{FF2B5EF4-FFF2-40B4-BE49-F238E27FC236}">
              <a16:creationId xmlns:a16="http://schemas.microsoft.com/office/drawing/2014/main" id="{7D11AD13-BE7E-498F-9379-C38187ABAE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2" name="Text Box 19">
          <a:extLst>
            <a:ext uri="{FF2B5EF4-FFF2-40B4-BE49-F238E27FC236}">
              <a16:creationId xmlns:a16="http://schemas.microsoft.com/office/drawing/2014/main" id="{1413BCEB-2D89-4F87-A721-8A1A5B9BB5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3" name="Text Box 16">
          <a:extLst>
            <a:ext uri="{FF2B5EF4-FFF2-40B4-BE49-F238E27FC236}">
              <a16:creationId xmlns:a16="http://schemas.microsoft.com/office/drawing/2014/main" id="{87C494E0-9F32-4DEF-A1BE-981AFC9DEDD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4" name="Text Box 17">
          <a:extLst>
            <a:ext uri="{FF2B5EF4-FFF2-40B4-BE49-F238E27FC236}">
              <a16:creationId xmlns:a16="http://schemas.microsoft.com/office/drawing/2014/main" id="{AFC1CD20-445B-4E3D-B73C-42B429F0DC3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5" name="Text Box 18">
          <a:extLst>
            <a:ext uri="{FF2B5EF4-FFF2-40B4-BE49-F238E27FC236}">
              <a16:creationId xmlns:a16="http://schemas.microsoft.com/office/drawing/2014/main" id="{BDFADA93-DCC8-4490-9F63-0D026562998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6" name="Text Box 19">
          <a:extLst>
            <a:ext uri="{FF2B5EF4-FFF2-40B4-BE49-F238E27FC236}">
              <a16:creationId xmlns:a16="http://schemas.microsoft.com/office/drawing/2014/main" id="{B07E8D84-B0B3-4B02-838E-7D5740FD50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17" name="Text Box 15">
          <a:extLst>
            <a:ext uri="{FF2B5EF4-FFF2-40B4-BE49-F238E27FC236}">
              <a16:creationId xmlns:a16="http://schemas.microsoft.com/office/drawing/2014/main" id="{E548579D-8D43-4E82-B992-33FB0D6CCC3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8" name="Text Box 16">
          <a:extLst>
            <a:ext uri="{FF2B5EF4-FFF2-40B4-BE49-F238E27FC236}">
              <a16:creationId xmlns:a16="http://schemas.microsoft.com/office/drawing/2014/main" id="{3E11D692-EE3D-4899-852D-992250E2E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9" name="Text Box 17">
          <a:extLst>
            <a:ext uri="{FF2B5EF4-FFF2-40B4-BE49-F238E27FC236}">
              <a16:creationId xmlns:a16="http://schemas.microsoft.com/office/drawing/2014/main" id="{0358B93C-9573-493D-891D-AD1732056C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0" name="Text Box 18">
          <a:extLst>
            <a:ext uri="{FF2B5EF4-FFF2-40B4-BE49-F238E27FC236}">
              <a16:creationId xmlns:a16="http://schemas.microsoft.com/office/drawing/2014/main" id="{50AAAF7C-7302-4DA0-A275-4A2F92B4B3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1" name="Text Box 19">
          <a:extLst>
            <a:ext uri="{FF2B5EF4-FFF2-40B4-BE49-F238E27FC236}">
              <a16:creationId xmlns:a16="http://schemas.microsoft.com/office/drawing/2014/main" id="{1EE238EF-1EC3-46C2-8716-BC7039A11EB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2" name="Text Box 16">
          <a:extLst>
            <a:ext uri="{FF2B5EF4-FFF2-40B4-BE49-F238E27FC236}">
              <a16:creationId xmlns:a16="http://schemas.microsoft.com/office/drawing/2014/main" id="{53FF4484-7771-43E3-AAA2-CD653B3FD9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3" name="Text Box 17">
          <a:extLst>
            <a:ext uri="{FF2B5EF4-FFF2-40B4-BE49-F238E27FC236}">
              <a16:creationId xmlns:a16="http://schemas.microsoft.com/office/drawing/2014/main" id="{699DE8DF-B5AA-45FD-B3B2-52292B655F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4" name="Text Box 18">
          <a:extLst>
            <a:ext uri="{FF2B5EF4-FFF2-40B4-BE49-F238E27FC236}">
              <a16:creationId xmlns:a16="http://schemas.microsoft.com/office/drawing/2014/main" id="{BC59AA8A-A3B8-42F3-8C75-331ABB9CF89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5" name="Text Box 16">
          <a:extLst>
            <a:ext uri="{FF2B5EF4-FFF2-40B4-BE49-F238E27FC236}">
              <a16:creationId xmlns:a16="http://schemas.microsoft.com/office/drawing/2014/main" id="{63A3190E-14E3-4185-8607-9D76CF7073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6" name="Text Box 17">
          <a:extLst>
            <a:ext uri="{FF2B5EF4-FFF2-40B4-BE49-F238E27FC236}">
              <a16:creationId xmlns:a16="http://schemas.microsoft.com/office/drawing/2014/main" id="{D4C7A520-C04B-4B42-8225-07E020F523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7" name="Text Box 18">
          <a:extLst>
            <a:ext uri="{FF2B5EF4-FFF2-40B4-BE49-F238E27FC236}">
              <a16:creationId xmlns:a16="http://schemas.microsoft.com/office/drawing/2014/main" id="{D2D227D5-7F0A-4282-A9D3-C8DF24A8EB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8" name="Text Box 19">
          <a:extLst>
            <a:ext uri="{FF2B5EF4-FFF2-40B4-BE49-F238E27FC236}">
              <a16:creationId xmlns:a16="http://schemas.microsoft.com/office/drawing/2014/main" id="{EC0BBD39-7FA7-46CB-A2EA-C3D8219B45E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9" name="Text Box 16">
          <a:extLst>
            <a:ext uri="{FF2B5EF4-FFF2-40B4-BE49-F238E27FC236}">
              <a16:creationId xmlns:a16="http://schemas.microsoft.com/office/drawing/2014/main" id="{5A93A0D5-560C-483E-8167-E1FDB52809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0" name="Text Box 17">
          <a:extLst>
            <a:ext uri="{FF2B5EF4-FFF2-40B4-BE49-F238E27FC236}">
              <a16:creationId xmlns:a16="http://schemas.microsoft.com/office/drawing/2014/main" id="{B729DAB0-386B-46C9-85DC-AEF03BAD561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1" name="Text Box 18">
          <a:extLst>
            <a:ext uri="{FF2B5EF4-FFF2-40B4-BE49-F238E27FC236}">
              <a16:creationId xmlns:a16="http://schemas.microsoft.com/office/drawing/2014/main" id="{3EBF989B-E6AA-4C42-8E1C-8C503F275F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2" name="Text Box 19">
          <a:extLst>
            <a:ext uri="{FF2B5EF4-FFF2-40B4-BE49-F238E27FC236}">
              <a16:creationId xmlns:a16="http://schemas.microsoft.com/office/drawing/2014/main" id="{26FD1E71-DCAC-4ECC-AC9D-DFD38A9BB6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2333" name="Text Box 15">
          <a:extLst>
            <a:ext uri="{FF2B5EF4-FFF2-40B4-BE49-F238E27FC236}">
              <a16:creationId xmlns:a16="http://schemas.microsoft.com/office/drawing/2014/main" id="{E60E2002-F252-4DFA-BF18-70DAA4693AA1}"/>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34" name="Text Box 15">
          <a:extLst>
            <a:ext uri="{FF2B5EF4-FFF2-40B4-BE49-F238E27FC236}">
              <a16:creationId xmlns:a16="http://schemas.microsoft.com/office/drawing/2014/main" id="{C7302463-6272-4082-9F1E-31EEAE62FDA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35" name="Text Box 15">
          <a:extLst>
            <a:ext uri="{FF2B5EF4-FFF2-40B4-BE49-F238E27FC236}">
              <a16:creationId xmlns:a16="http://schemas.microsoft.com/office/drawing/2014/main" id="{31773CB2-2784-4D8F-938D-3E3A1CC42E6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36" name="Text Box 15">
          <a:extLst>
            <a:ext uri="{FF2B5EF4-FFF2-40B4-BE49-F238E27FC236}">
              <a16:creationId xmlns:a16="http://schemas.microsoft.com/office/drawing/2014/main" id="{44F248C1-F4EC-49C8-9B80-655C7A2B62B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37" name="Text Box 15">
          <a:extLst>
            <a:ext uri="{FF2B5EF4-FFF2-40B4-BE49-F238E27FC236}">
              <a16:creationId xmlns:a16="http://schemas.microsoft.com/office/drawing/2014/main" id="{A69F8B1D-C968-4C1D-92B5-C740362EE9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2338" name="Text Box 15">
          <a:extLst>
            <a:ext uri="{FF2B5EF4-FFF2-40B4-BE49-F238E27FC236}">
              <a16:creationId xmlns:a16="http://schemas.microsoft.com/office/drawing/2014/main" id="{01C5A903-7C9B-4A93-81B5-F337530B82D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39" name="Text Box 16">
          <a:extLst>
            <a:ext uri="{FF2B5EF4-FFF2-40B4-BE49-F238E27FC236}">
              <a16:creationId xmlns:a16="http://schemas.microsoft.com/office/drawing/2014/main" id="{7E7E1CDB-5805-4752-9058-E50B8574B8A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0" name="Text Box 17">
          <a:extLst>
            <a:ext uri="{FF2B5EF4-FFF2-40B4-BE49-F238E27FC236}">
              <a16:creationId xmlns:a16="http://schemas.microsoft.com/office/drawing/2014/main" id="{9A8CA10C-58FA-4F31-A3B7-990784555E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1" name="Text Box 18">
          <a:extLst>
            <a:ext uri="{FF2B5EF4-FFF2-40B4-BE49-F238E27FC236}">
              <a16:creationId xmlns:a16="http://schemas.microsoft.com/office/drawing/2014/main" id="{C3AAA1EB-1194-4803-A3A4-B2AC104E7D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2" name="Text Box 19">
          <a:extLst>
            <a:ext uri="{FF2B5EF4-FFF2-40B4-BE49-F238E27FC236}">
              <a16:creationId xmlns:a16="http://schemas.microsoft.com/office/drawing/2014/main" id="{D5286DDB-6B14-402F-A734-7526D41D77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3" name="Text Box 16">
          <a:extLst>
            <a:ext uri="{FF2B5EF4-FFF2-40B4-BE49-F238E27FC236}">
              <a16:creationId xmlns:a16="http://schemas.microsoft.com/office/drawing/2014/main" id="{DEE49915-5E5B-478E-A3AA-8DD2BE42498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4" name="Text Box 17">
          <a:extLst>
            <a:ext uri="{FF2B5EF4-FFF2-40B4-BE49-F238E27FC236}">
              <a16:creationId xmlns:a16="http://schemas.microsoft.com/office/drawing/2014/main" id="{399FF103-215D-4F7F-8819-7FB61843324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5" name="Text Box 18">
          <a:extLst>
            <a:ext uri="{FF2B5EF4-FFF2-40B4-BE49-F238E27FC236}">
              <a16:creationId xmlns:a16="http://schemas.microsoft.com/office/drawing/2014/main" id="{055161E2-E87E-4E86-BA61-ACEE56DCF7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6" name="Text Box 19">
          <a:extLst>
            <a:ext uri="{FF2B5EF4-FFF2-40B4-BE49-F238E27FC236}">
              <a16:creationId xmlns:a16="http://schemas.microsoft.com/office/drawing/2014/main" id="{1CF636C9-9758-443E-BCD9-0ED0A41951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7" name="Text Box 16">
          <a:extLst>
            <a:ext uri="{FF2B5EF4-FFF2-40B4-BE49-F238E27FC236}">
              <a16:creationId xmlns:a16="http://schemas.microsoft.com/office/drawing/2014/main" id="{3F7F5888-0D04-4351-91CA-7DA617CB4E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8" name="Text Box 17">
          <a:extLst>
            <a:ext uri="{FF2B5EF4-FFF2-40B4-BE49-F238E27FC236}">
              <a16:creationId xmlns:a16="http://schemas.microsoft.com/office/drawing/2014/main" id="{29901CBD-826A-4D63-8D5B-FCAEED250C7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9" name="Text Box 18">
          <a:extLst>
            <a:ext uri="{FF2B5EF4-FFF2-40B4-BE49-F238E27FC236}">
              <a16:creationId xmlns:a16="http://schemas.microsoft.com/office/drawing/2014/main" id="{A7B45203-D308-44A4-984A-EF965420BE6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50" name="Text Box 19">
          <a:extLst>
            <a:ext uri="{FF2B5EF4-FFF2-40B4-BE49-F238E27FC236}">
              <a16:creationId xmlns:a16="http://schemas.microsoft.com/office/drawing/2014/main" id="{27DD336D-3F9F-4897-A03E-2F8279CDAFD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51" name="Text Box 15">
          <a:extLst>
            <a:ext uri="{FF2B5EF4-FFF2-40B4-BE49-F238E27FC236}">
              <a16:creationId xmlns:a16="http://schemas.microsoft.com/office/drawing/2014/main" id="{0115DD81-CB7D-4D25-92D1-8BFF7FBF7AE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2" name="Text Box 16">
          <a:extLst>
            <a:ext uri="{FF2B5EF4-FFF2-40B4-BE49-F238E27FC236}">
              <a16:creationId xmlns:a16="http://schemas.microsoft.com/office/drawing/2014/main" id="{CFB688D4-D70B-46EC-BC46-E2E1AF1403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3" name="Text Box 17">
          <a:extLst>
            <a:ext uri="{FF2B5EF4-FFF2-40B4-BE49-F238E27FC236}">
              <a16:creationId xmlns:a16="http://schemas.microsoft.com/office/drawing/2014/main" id="{175354CF-AE5F-4F78-A81A-91BF0BDBF2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4" name="Text Box 18">
          <a:extLst>
            <a:ext uri="{FF2B5EF4-FFF2-40B4-BE49-F238E27FC236}">
              <a16:creationId xmlns:a16="http://schemas.microsoft.com/office/drawing/2014/main" id="{EEA97C70-AC39-4FD8-BC1C-4A3FE7F11A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5" name="Text Box 19">
          <a:extLst>
            <a:ext uri="{FF2B5EF4-FFF2-40B4-BE49-F238E27FC236}">
              <a16:creationId xmlns:a16="http://schemas.microsoft.com/office/drawing/2014/main" id="{FD3469A3-D855-4C2F-8929-538B6285A7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356" name="Text Box 15">
          <a:extLst>
            <a:ext uri="{FF2B5EF4-FFF2-40B4-BE49-F238E27FC236}">
              <a16:creationId xmlns:a16="http://schemas.microsoft.com/office/drawing/2014/main" id="{D773350C-2A2A-4357-9C48-BC37AC5FE0F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7" name="Text Box 16">
          <a:extLst>
            <a:ext uri="{FF2B5EF4-FFF2-40B4-BE49-F238E27FC236}">
              <a16:creationId xmlns:a16="http://schemas.microsoft.com/office/drawing/2014/main" id="{30F42E8D-DFB3-465C-9772-5485FA6F8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8" name="Text Box 17">
          <a:extLst>
            <a:ext uri="{FF2B5EF4-FFF2-40B4-BE49-F238E27FC236}">
              <a16:creationId xmlns:a16="http://schemas.microsoft.com/office/drawing/2014/main" id="{C5887CE5-52AE-4CA8-8A09-95992D6C4A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9" name="Text Box 18">
          <a:extLst>
            <a:ext uri="{FF2B5EF4-FFF2-40B4-BE49-F238E27FC236}">
              <a16:creationId xmlns:a16="http://schemas.microsoft.com/office/drawing/2014/main" id="{618C297D-3436-46C9-AA37-D100A54E7F5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0" name="Text Box 16">
          <a:extLst>
            <a:ext uri="{FF2B5EF4-FFF2-40B4-BE49-F238E27FC236}">
              <a16:creationId xmlns:a16="http://schemas.microsoft.com/office/drawing/2014/main" id="{CC388596-BA75-47A9-B47A-9FC761BF72A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1" name="Text Box 17">
          <a:extLst>
            <a:ext uri="{FF2B5EF4-FFF2-40B4-BE49-F238E27FC236}">
              <a16:creationId xmlns:a16="http://schemas.microsoft.com/office/drawing/2014/main" id="{80328C89-F919-42EE-ACCC-F7457E88704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2" name="Text Box 18">
          <a:extLst>
            <a:ext uri="{FF2B5EF4-FFF2-40B4-BE49-F238E27FC236}">
              <a16:creationId xmlns:a16="http://schemas.microsoft.com/office/drawing/2014/main" id="{9B1F2124-F180-44FA-AA3F-41B13DC7D91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3" name="Text Box 19">
          <a:extLst>
            <a:ext uri="{FF2B5EF4-FFF2-40B4-BE49-F238E27FC236}">
              <a16:creationId xmlns:a16="http://schemas.microsoft.com/office/drawing/2014/main" id="{C898B742-7FD7-47AF-96BD-7E98FC5D26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4" name="Text Box 16">
          <a:extLst>
            <a:ext uri="{FF2B5EF4-FFF2-40B4-BE49-F238E27FC236}">
              <a16:creationId xmlns:a16="http://schemas.microsoft.com/office/drawing/2014/main" id="{0C9EF1F3-4BB9-4A79-9ECC-E44ED8C3E43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5" name="Text Box 17">
          <a:extLst>
            <a:ext uri="{FF2B5EF4-FFF2-40B4-BE49-F238E27FC236}">
              <a16:creationId xmlns:a16="http://schemas.microsoft.com/office/drawing/2014/main" id="{26EC42D1-D1F7-42B9-B4D5-6D843BF8F2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6" name="Text Box 18">
          <a:extLst>
            <a:ext uri="{FF2B5EF4-FFF2-40B4-BE49-F238E27FC236}">
              <a16:creationId xmlns:a16="http://schemas.microsoft.com/office/drawing/2014/main" id="{53D2419F-CAB2-4E30-8318-BAE5F95173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67" name="Text Box 15">
          <a:extLst>
            <a:ext uri="{FF2B5EF4-FFF2-40B4-BE49-F238E27FC236}">
              <a16:creationId xmlns:a16="http://schemas.microsoft.com/office/drawing/2014/main" id="{0FE5F72F-942C-47D7-A096-94A4363DB27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8" name="Text Box 16">
          <a:extLst>
            <a:ext uri="{FF2B5EF4-FFF2-40B4-BE49-F238E27FC236}">
              <a16:creationId xmlns:a16="http://schemas.microsoft.com/office/drawing/2014/main" id="{5AAD82C1-73D9-4CC2-AD4E-842BA2DA92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9" name="Text Box 17">
          <a:extLst>
            <a:ext uri="{FF2B5EF4-FFF2-40B4-BE49-F238E27FC236}">
              <a16:creationId xmlns:a16="http://schemas.microsoft.com/office/drawing/2014/main" id="{86C29675-26FB-45EB-B63D-8647D0D30F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0" name="Text Box 18">
          <a:extLst>
            <a:ext uri="{FF2B5EF4-FFF2-40B4-BE49-F238E27FC236}">
              <a16:creationId xmlns:a16="http://schemas.microsoft.com/office/drawing/2014/main" id="{1C4FF183-3C31-4BE0-905D-FF17AE5F2F3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1" name="Text Box 19">
          <a:extLst>
            <a:ext uri="{FF2B5EF4-FFF2-40B4-BE49-F238E27FC236}">
              <a16:creationId xmlns:a16="http://schemas.microsoft.com/office/drawing/2014/main" id="{717FBAA9-09A6-4471-B1AC-5544DA3B95F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2" name="Text Box 16">
          <a:extLst>
            <a:ext uri="{FF2B5EF4-FFF2-40B4-BE49-F238E27FC236}">
              <a16:creationId xmlns:a16="http://schemas.microsoft.com/office/drawing/2014/main" id="{553DE6A5-E93B-4CC5-8742-B6178D76FC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3" name="Text Box 17">
          <a:extLst>
            <a:ext uri="{FF2B5EF4-FFF2-40B4-BE49-F238E27FC236}">
              <a16:creationId xmlns:a16="http://schemas.microsoft.com/office/drawing/2014/main" id="{6702548E-5998-4AAC-858A-103598A40B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4" name="Text Box 18">
          <a:extLst>
            <a:ext uri="{FF2B5EF4-FFF2-40B4-BE49-F238E27FC236}">
              <a16:creationId xmlns:a16="http://schemas.microsoft.com/office/drawing/2014/main" id="{17F6BE8A-8A40-40A9-B47F-78CED2BF13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5" name="Text Box 19">
          <a:extLst>
            <a:ext uri="{FF2B5EF4-FFF2-40B4-BE49-F238E27FC236}">
              <a16:creationId xmlns:a16="http://schemas.microsoft.com/office/drawing/2014/main" id="{B1D47953-98CF-45CF-926E-E2117DF618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6" name="Text Box 16">
          <a:extLst>
            <a:ext uri="{FF2B5EF4-FFF2-40B4-BE49-F238E27FC236}">
              <a16:creationId xmlns:a16="http://schemas.microsoft.com/office/drawing/2014/main" id="{F1760B68-B09A-477B-85A9-5242F9FC6F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7" name="Text Box 17">
          <a:extLst>
            <a:ext uri="{FF2B5EF4-FFF2-40B4-BE49-F238E27FC236}">
              <a16:creationId xmlns:a16="http://schemas.microsoft.com/office/drawing/2014/main" id="{48C65881-C045-4E6D-8986-01180ECAA1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8" name="Text Box 18">
          <a:extLst>
            <a:ext uri="{FF2B5EF4-FFF2-40B4-BE49-F238E27FC236}">
              <a16:creationId xmlns:a16="http://schemas.microsoft.com/office/drawing/2014/main" id="{4449A35D-4DFF-4A1F-9494-4A24DA714AA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9" name="Text Box 19">
          <a:extLst>
            <a:ext uri="{FF2B5EF4-FFF2-40B4-BE49-F238E27FC236}">
              <a16:creationId xmlns:a16="http://schemas.microsoft.com/office/drawing/2014/main" id="{ED4301E1-BB26-4DE2-95EE-C9F353DB977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80" name="Text Box 15">
          <a:extLst>
            <a:ext uri="{FF2B5EF4-FFF2-40B4-BE49-F238E27FC236}">
              <a16:creationId xmlns:a16="http://schemas.microsoft.com/office/drawing/2014/main" id="{41C23B6E-5713-459D-A300-ECC6C74F29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1" name="Text Box 16">
          <a:extLst>
            <a:ext uri="{FF2B5EF4-FFF2-40B4-BE49-F238E27FC236}">
              <a16:creationId xmlns:a16="http://schemas.microsoft.com/office/drawing/2014/main" id="{1BA4E24E-7073-4DE0-B382-31A314AF1C6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2" name="Text Box 17">
          <a:extLst>
            <a:ext uri="{FF2B5EF4-FFF2-40B4-BE49-F238E27FC236}">
              <a16:creationId xmlns:a16="http://schemas.microsoft.com/office/drawing/2014/main" id="{01258DC1-8922-4771-8B67-3178CF83318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3" name="Text Box 18">
          <a:extLst>
            <a:ext uri="{FF2B5EF4-FFF2-40B4-BE49-F238E27FC236}">
              <a16:creationId xmlns:a16="http://schemas.microsoft.com/office/drawing/2014/main" id="{561B8912-17F6-4C23-AAA7-F0BD6C106F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4" name="Text Box 19">
          <a:extLst>
            <a:ext uri="{FF2B5EF4-FFF2-40B4-BE49-F238E27FC236}">
              <a16:creationId xmlns:a16="http://schemas.microsoft.com/office/drawing/2014/main" id="{DB291158-0C90-47B7-A3A7-A0E26CC9E81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5" name="Text Box 16">
          <a:extLst>
            <a:ext uri="{FF2B5EF4-FFF2-40B4-BE49-F238E27FC236}">
              <a16:creationId xmlns:a16="http://schemas.microsoft.com/office/drawing/2014/main" id="{DB1DEE4E-CCA5-4D45-9A95-86476DB3DC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6" name="Text Box 17">
          <a:extLst>
            <a:ext uri="{FF2B5EF4-FFF2-40B4-BE49-F238E27FC236}">
              <a16:creationId xmlns:a16="http://schemas.microsoft.com/office/drawing/2014/main" id="{52DE060D-68B7-4245-B7B3-AEEF96F77D7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387" name="Text Box 18">
          <a:extLst>
            <a:ext uri="{FF2B5EF4-FFF2-40B4-BE49-F238E27FC236}">
              <a16:creationId xmlns:a16="http://schemas.microsoft.com/office/drawing/2014/main" id="{9B5209EB-F18A-45F8-BE99-ACF76045876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8" name="Text Box 16">
          <a:extLst>
            <a:ext uri="{FF2B5EF4-FFF2-40B4-BE49-F238E27FC236}">
              <a16:creationId xmlns:a16="http://schemas.microsoft.com/office/drawing/2014/main" id="{F917C15F-F7C9-4B8D-8A5B-8E3EB663AB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9" name="Text Box 17">
          <a:extLst>
            <a:ext uri="{FF2B5EF4-FFF2-40B4-BE49-F238E27FC236}">
              <a16:creationId xmlns:a16="http://schemas.microsoft.com/office/drawing/2014/main" id="{6F4107DA-211A-42A5-BD9B-DAA20C775FB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0" name="Text Box 18">
          <a:extLst>
            <a:ext uri="{FF2B5EF4-FFF2-40B4-BE49-F238E27FC236}">
              <a16:creationId xmlns:a16="http://schemas.microsoft.com/office/drawing/2014/main" id="{EB385E68-1DFC-4180-9769-6A73DC9143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1" name="Text Box 19">
          <a:extLst>
            <a:ext uri="{FF2B5EF4-FFF2-40B4-BE49-F238E27FC236}">
              <a16:creationId xmlns:a16="http://schemas.microsoft.com/office/drawing/2014/main" id="{08023D75-0436-4E74-B55A-39FEBD87869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2" name="Text Box 16">
          <a:extLst>
            <a:ext uri="{FF2B5EF4-FFF2-40B4-BE49-F238E27FC236}">
              <a16:creationId xmlns:a16="http://schemas.microsoft.com/office/drawing/2014/main" id="{9C43E67E-399C-4E8F-A648-7707F816BE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3" name="Text Box 15">
          <a:extLst>
            <a:ext uri="{FF2B5EF4-FFF2-40B4-BE49-F238E27FC236}">
              <a16:creationId xmlns:a16="http://schemas.microsoft.com/office/drawing/2014/main" id="{2D359EF0-1B51-4133-8C22-F0E7575F4C3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394" name="Text Box 15">
          <a:extLst>
            <a:ext uri="{FF2B5EF4-FFF2-40B4-BE49-F238E27FC236}">
              <a16:creationId xmlns:a16="http://schemas.microsoft.com/office/drawing/2014/main" id="{4EE380D2-570E-47F2-AFEA-36A80AB066D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395" name="Text Box 15">
          <a:extLst>
            <a:ext uri="{FF2B5EF4-FFF2-40B4-BE49-F238E27FC236}">
              <a16:creationId xmlns:a16="http://schemas.microsoft.com/office/drawing/2014/main" id="{CEA17625-500A-4D20-91EB-A551A12636E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396" name="Text Box 15">
          <a:extLst>
            <a:ext uri="{FF2B5EF4-FFF2-40B4-BE49-F238E27FC236}">
              <a16:creationId xmlns:a16="http://schemas.microsoft.com/office/drawing/2014/main" id="{DAB42BA6-3AC0-4E5E-ABCA-56DE9BD8286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397" name="Text Box 15">
          <a:extLst>
            <a:ext uri="{FF2B5EF4-FFF2-40B4-BE49-F238E27FC236}">
              <a16:creationId xmlns:a16="http://schemas.microsoft.com/office/drawing/2014/main" id="{3FFD8709-6F5D-4C3D-BD11-10A3E9CD4C6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398" name="Text Box 15">
          <a:extLst>
            <a:ext uri="{FF2B5EF4-FFF2-40B4-BE49-F238E27FC236}">
              <a16:creationId xmlns:a16="http://schemas.microsoft.com/office/drawing/2014/main" id="{B964FACF-2F0B-4291-B0A6-2C81014A51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9" name="Text Box 15">
          <a:extLst>
            <a:ext uri="{FF2B5EF4-FFF2-40B4-BE49-F238E27FC236}">
              <a16:creationId xmlns:a16="http://schemas.microsoft.com/office/drawing/2014/main" id="{9EADE018-BA5B-4AFE-9DA4-1560007DCDB7}"/>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0" name="Text Box 16">
          <a:extLst>
            <a:ext uri="{FF2B5EF4-FFF2-40B4-BE49-F238E27FC236}">
              <a16:creationId xmlns:a16="http://schemas.microsoft.com/office/drawing/2014/main" id="{856CE4F2-02B2-4698-9470-AEBD4101B44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1" name="Text Box 17">
          <a:extLst>
            <a:ext uri="{FF2B5EF4-FFF2-40B4-BE49-F238E27FC236}">
              <a16:creationId xmlns:a16="http://schemas.microsoft.com/office/drawing/2014/main" id="{8E5D5646-86D1-4267-A7D0-790AB647E7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2" name="Text Box 18">
          <a:extLst>
            <a:ext uri="{FF2B5EF4-FFF2-40B4-BE49-F238E27FC236}">
              <a16:creationId xmlns:a16="http://schemas.microsoft.com/office/drawing/2014/main" id="{43F6B48B-3760-4687-AB6C-8A819BD4CFC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3" name="Text Box 19">
          <a:extLst>
            <a:ext uri="{FF2B5EF4-FFF2-40B4-BE49-F238E27FC236}">
              <a16:creationId xmlns:a16="http://schemas.microsoft.com/office/drawing/2014/main" id="{70D5748A-1040-4421-840B-12F31733AA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4" name="Text Box 16">
          <a:extLst>
            <a:ext uri="{FF2B5EF4-FFF2-40B4-BE49-F238E27FC236}">
              <a16:creationId xmlns:a16="http://schemas.microsoft.com/office/drawing/2014/main" id="{0F8191EB-9E73-4AE4-95A7-DFED0C239F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5" name="Text Box 17">
          <a:extLst>
            <a:ext uri="{FF2B5EF4-FFF2-40B4-BE49-F238E27FC236}">
              <a16:creationId xmlns:a16="http://schemas.microsoft.com/office/drawing/2014/main" id="{F43826EC-9F23-4337-9FAB-3D0915C2C6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6" name="Text Box 18">
          <a:extLst>
            <a:ext uri="{FF2B5EF4-FFF2-40B4-BE49-F238E27FC236}">
              <a16:creationId xmlns:a16="http://schemas.microsoft.com/office/drawing/2014/main" id="{3D62663D-AAA6-4E87-9AB1-0DE5A803238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7" name="Text Box 19">
          <a:extLst>
            <a:ext uri="{FF2B5EF4-FFF2-40B4-BE49-F238E27FC236}">
              <a16:creationId xmlns:a16="http://schemas.microsoft.com/office/drawing/2014/main" id="{32AC2C35-036C-41CF-8419-366920962E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8" name="Text Box 16">
          <a:extLst>
            <a:ext uri="{FF2B5EF4-FFF2-40B4-BE49-F238E27FC236}">
              <a16:creationId xmlns:a16="http://schemas.microsoft.com/office/drawing/2014/main" id="{D41D3ABA-740C-4578-89B4-01055C96947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9" name="Text Box 17">
          <a:extLst>
            <a:ext uri="{FF2B5EF4-FFF2-40B4-BE49-F238E27FC236}">
              <a16:creationId xmlns:a16="http://schemas.microsoft.com/office/drawing/2014/main" id="{1580A92D-7029-4C55-953E-751A3FB6B7B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0" name="Text Box 18">
          <a:extLst>
            <a:ext uri="{FF2B5EF4-FFF2-40B4-BE49-F238E27FC236}">
              <a16:creationId xmlns:a16="http://schemas.microsoft.com/office/drawing/2014/main" id="{0F26CC78-5134-4124-84CF-B99489898F6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1" name="Text Box 19">
          <a:extLst>
            <a:ext uri="{FF2B5EF4-FFF2-40B4-BE49-F238E27FC236}">
              <a16:creationId xmlns:a16="http://schemas.microsoft.com/office/drawing/2014/main" id="{BD2B843D-7296-49C2-A940-2E11546CB0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12" name="Text Box 15">
          <a:extLst>
            <a:ext uri="{FF2B5EF4-FFF2-40B4-BE49-F238E27FC236}">
              <a16:creationId xmlns:a16="http://schemas.microsoft.com/office/drawing/2014/main" id="{14B031DC-2F86-4731-89CE-F169F40F5CD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3" name="Text Box 16">
          <a:extLst>
            <a:ext uri="{FF2B5EF4-FFF2-40B4-BE49-F238E27FC236}">
              <a16:creationId xmlns:a16="http://schemas.microsoft.com/office/drawing/2014/main" id="{6DEE609D-CCC7-4FC4-8170-8950ABE7A04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4" name="Text Box 17">
          <a:extLst>
            <a:ext uri="{FF2B5EF4-FFF2-40B4-BE49-F238E27FC236}">
              <a16:creationId xmlns:a16="http://schemas.microsoft.com/office/drawing/2014/main" id="{51D7FA59-8FBB-415D-A92F-3FAD90FB3B8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5" name="Text Box 18">
          <a:extLst>
            <a:ext uri="{FF2B5EF4-FFF2-40B4-BE49-F238E27FC236}">
              <a16:creationId xmlns:a16="http://schemas.microsoft.com/office/drawing/2014/main" id="{BFF3833E-5AF4-48BD-9310-728EEAA387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6" name="Text Box 19">
          <a:extLst>
            <a:ext uri="{FF2B5EF4-FFF2-40B4-BE49-F238E27FC236}">
              <a16:creationId xmlns:a16="http://schemas.microsoft.com/office/drawing/2014/main" id="{77EB61D4-E9F7-4B3B-BF8F-C90857E2DB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7" name="Text Box 16">
          <a:extLst>
            <a:ext uri="{FF2B5EF4-FFF2-40B4-BE49-F238E27FC236}">
              <a16:creationId xmlns:a16="http://schemas.microsoft.com/office/drawing/2014/main" id="{7342C143-FFD3-4F6D-9CEC-D858230E64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8" name="Text Box 17">
          <a:extLst>
            <a:ext uri="{FF2B5EF4-FFF2-40B4-BE49-F238E27FC236}">
              <a16:creationId xmlns:a16="http://schemas.microsoft.com/office/drawing/2014/main" id="{F7059628-4600-42C2-9723-70D30C3597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9" name="Text Box 18">
          <a:extLst>
            <a:ext uri="{FF2B5EF4-FFF2-40B4-BE49-F238E27FC236}">
              <a16:creationId xmlns:a16="http://schemas.microsoft.com/office/drawing/2014/main" id="{7AF2C1BE-6E9D-43C3-B7E6-447126BA8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0" name="Text Box 16">
          <a:extLst>
            <a:ext uri="{FF2B5EF4-FFF2-40B4-BE49-F238E27FC236}">
              <a16:creationId xmlns:a16="http://schemas.microsoft.com/office/drawing/2014/main" id="{8434DB14-8968-4B79-9530-C460F94793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1" name="Text Box 17">
          <a:extLst>
            <a:ext uri="{FF2B5EF4-FFF2-40B4-BE49-F238E27FC236}">
              <a16:creationId xmlns:a16="http://schemas.microsoft.com/office/drawing/2014/main" id="{E6230483-6AAC-4116-AEDB-106EA94E05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2" name="Text Box 18">
          <a:extLst>
            <a:ext uri="{FF2B5EF4-FFF2-40B4-BE49-F238E27FC236}">
              <a16:creationId xmlns:a16="http://schemas.microsoft.com/office/drawing/2014/main" id="{A564BBF4-5518-4A71-89C3-018843C872F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3" name="Text Box 19">
          <a:extLst>
            <a:ext uri="{FF2B5EF4-FFF2-40B4-BE49-F238E27FC236}">
              <a16:creationId xmlns:a16="http://schemas.microsoft.com/office/drawing/2014/main" id="{1325116D-6722-4AE1-AC6C-8ED9B475C9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4" name="Text Box 16">
          <a:extLst>
            <a:ext uri="{FF2B5EF4-FFF2-40B4-BE49-F238E27FC236}">
              <a16:creationId xmlns:a16="http://schemas.microsoft.com/office/drawing/2014/main" id="{1CCCF8FC-3311-45C4-9567-7FDE4BF76D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5" name="Text Box 17">
          <a:extLst>
            <a:ext uri="{FF2B5EF4-FFF2-40B4-BE49-F238E27FC236}">
              <a16:creationId xmlns:a16="http://schemas.microsoft.com/office/drawing/2014/main" id="{DE9992E5-DDD4-4A00-9AD7-FC6E9875411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6" name="Text Box 18">
          <a:extLst>
            <a:ext uri="{FF2B5EF4-FFF2-40B4-BE49-F238E27FC236}">
              <a16:creationId xmlns:a16="http://schemas.microsoft.com/office/drawing/2014/main" id="{8BF9F18E-A55F-4312-A861-F91CE8DF16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7" name="Text Box 19">
          <a:extLst>
            <a:ext uri="{FF2B5EF4-FFF2-40B4-BE49-F238E27FC236}">
              <a16:creationId xmlns:a16="http://schemas.microsoft.com/office/drawing/2014/main" id="{812DFFE5-2149-4459-8EA8-BE813146E2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428" name="Text Box 15">
          <a:extLst>
            <a:ext uri="{FF2B5EF4-FFF2-40B4-BE49-F238E27FC236}">
              <a16:creationId xmlns:a16="http://schemas.microsoft.com/office/drawing/2014/main" id="{AF22FE06-528C-4200-9D0F-E5F47F950EFE}"/>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429" name="Text Box 15">
          <a:extLst>
            <a:ext uri="{FF2B5EF4-FFF2-40B4-BE49-F238E27FC236}">
              <a16:creationId xmlns:a16="http://schemas.microsoft.com/office/drawing/2014/main" id="{EF75B6C2-AAA6-41AA-B75D-4495DFD3A0A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430" name="Text Box 15">
          <a:extLst>
            <a:ext uri="{FF2B5EF4-FFF2-40B4-BE49-F238E27FC236}">
              <a16:creationId xmlns:a16="http://schemas.microsoft.com/office/drawing/2014/main" id="{BBF84823-F776-4B0A-B755-ED2A11B07FD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431" name="Text Box 15">
          <a:extLst>
            <a:ext uri="{FF2B5EF4-FFF2-40B4-BE49-F238E27FC236}">
              <a16:creationId xmlns:a16="http://schemas.microsoft.com/office/drawing/2014/main" id="{66001E70-822D-4D29-8E43-88E7F740A1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432" name="Text Box 15">
          <a:extLst>
            <a:ext uri="{FF2B5EF4-FFF2-40B4-BE49-F238E27FC236}">
              <a16:creationId xmlns:a16="http://schemas.microsoft.com/office/drawing/2014/main" id="{CD2CF708-C09F-422A-80E2-38144D50DA1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433" name="Text Box 15">
          <a:extLst>
            <a:ext uri="{FF2B5EF4-FFF2-40B4-BE49-F238E27FC236}">
              <a16:creationId xmlns:a16="http://schemas.microsoft.com/office/drawing/2014/main" id="{147226A2-E95A-46BC-BAEA-4ADB335FC7B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4" name="Text Box 16">
          <a:extLst>
            <a:ext uri="{FF2B5EF4-FFF2-40B4-BE49-F238E27FC236}">
              <a16:creationId xmlns:a16="http://schemas.microsoft.com/office/drawing/2014/main" id="{7C0F592F-5F0C-41B0-A78B-166BA43F8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5" name="Text Box 17">
          <a:extLst>
            <a:ext uri="{FF2B5EF4-FFF2-40B4-BE49-F238E27FC236}">
              <a16:creationId xmlns:a16="http://schemas.microsoft.com/office/drawing/2014/main" id="{C0992608-06F5-494C-A90F-D44B59948D6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6" name="Text Box 18">
          <a:extLst>
            <a:ext uri="{FF2B5EF4-FFF2-40B4-BE49-F238E27FC236}">
              <a16:creationId xmlns:a16="http://schemas.microsoft.com/office/drawing/2014/main" id="{6BCAEE7C-7F5E-4327-B285-49DD17DA52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7" name="Text Box 19">
          <a:extLst>
            <a:ext uri="{FF2B5EF4-FFF2-40B4-BE49-F238E27FC236}">
              <a16:creationId xmlns:a16="http://schemas.microsoft.com/office/drawing/2014/main" id="{51E7A403-310D-4DEA-9EC1-F7DBF2E461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8" name="Text Box 16">
          <a:extLst>
            <a:ext uri="{FF2B5EF4-FFF2-40B4-BE49-F238E27FC236}">
              <a16:creationId xmlns:a16="http://schemas.microsoft.com/office/drawing/2014/main" id="{18F717D6-23C1-45F9-8321-D2684BF567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9" name="Text Box 17">
          <a:extLst>
            <a:ext uri="{FF2B5EF4-FFF2-40B4-BE49-F238E27FC236}">
              <a16:creationId xmlns:a16="http://schemas.microsoft.com/office/drawing/2014/main" id="{85E4125D-BBDE-42A1-8077-10E8D69D8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0" name="Text Box 18">
          <a:extLst>
            <a:ext uri="{FF2B5EF4-FFF2-40B4-BE49-F238E27FC236}">
              <a16:creationId xmlns:a16="http://schemas.microsoft.com/office/drawing/2014/main" id="{836C9DB2-5E88-4C38-A85B-85E95586E8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1" name="Text Box 19">
          <a:extLst>
            <a:ext uri="{FF2B5EF4-FFF2-40B4-BE49-F238E27FC236}">
              <a16:creationId xmlns:a16="http://schemas.microsoft.com/office/drawing/2014/main" id="{1AB1B282-F35E-400F-8E43-4738239609B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2" name="Text Box 16">
          <a:extLst>
            <a:ext uri="{FF2B5EF4-FFF2-40B4-BE49-F238E27FC236}">
              <a16:creationId xmlns:a16="http://schemas.microsoft.com/office/drawing/2014/main" id="{9FEC8522-08D6-47D3-9042-E733F65C93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3" name="Text Box 17">
          <a:extLst>
            <a:ext uri="{FF2B5EF4-FFF2-40B4-BE49-F238E27FC236}">
              <a16:creationId xmlns:a16="http://schemas.microsoft.com/office/drawing/2014/main" id="{B72DA6C9-564B-454A-A520-BA0C32B698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4" name="Text Box 18">
          <a:extLst>
            <a:ext uri="{FF2B5EF4-FFF2-40B4-BE49-F238E27FC236}">
              <a16:creationId xmlns:a16="http://schemas.microsoft.com/office/drawing/2014/main" id="{C97729F1-DC53-464E-B76F-7482D9B1DBE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5" name="Text Box 19">
          <a:extLst>
            <a:ext uri="{FF2B5EF4-FFF2-40B4-BE49-F238E27FC236}">
              <a16:creationId xmlns:a16="http://schemas.microsoft.com/office/drawing/2014/main" id="{8B2789FF-BFF0-4298-8EDD-6C93E539C32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46" name="Text Box 15">
          <a:extLst>
            <a:ext uri="{FF2B5EF4-FFF2-40B4-BE49-F238E27FC236}">
              <a16:creationId xmlns:a16="http://schemas.microsoft.com/office/drawing/2014/main" id="{4FD600DD-194B-4EB4-93CC-D209F0112A6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7" name="Text Box 16">
          <a:extLst>
            <a:ext uri="{FF2B5EF4-FFF2-40B4-BE49-F238E27FC236}">
              <a16:creationId xmlns:a16="http://schemas.microsoft.com/office/drawing/2014/main" id="{3AB6DE8F-77ED-4EB2-9036-6272613C78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8" name="Text Box 17">
          <a:extLst>
            <a:ext uri="{FF2B5EF4-FFF2-40B4-BE49-F238E27FC236}">
              <a16:creationId xmlns:a16="http://schemas.microsoft.com/office/drawing/2014/main" id="{2AAA9FD4-7A67-411E-9723-AFFB00C57FD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9" name="Text Box 18">
          <a:extLst>
            <a:ext uri="{FF2B5EF4-FFF2-40B4-BE49-F238E27FC236}">
              <a16:creationId xmlns:a16="http://schemas.microsoft.com/office/drawing/2014/main" id="{947723FB-10DC-49B2-8524-00B1740CD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50" name="Text Box 19">
          <a:extLst>
            <a:ext uri="{FF2B5EF4-FFF2-40B4-BE49-F238E27FC236}">
              <a16:creationId xmlns:a16="http://schemas.microsoft.com/office/drawing/2014/main" id="{C631B1E6-F207-4A2E-9C56-E0B457076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451" name="Text Box 15">
          <a:extLst>
            <a:ext uri="{FF2B5EF4-FFF2-40B4-BE49-F238E27FC236}">
              <a16:creationId xmlns:a16="http://schemas.microsoft.com/office/drawing/2014/main" id="{E56BC250-E521-427F-844B-E1F0F338225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2" name="Text Box 16">
          <a:extLst>
            <a:ext uri="{FF2B5EF4-FFF2-40B4-BE49-F238E27FC236}">
              <a16:creationId xmlns:a16="http://schemas.microsoft.com/office/drawing/2014/main" id="{3033EFF0-8382-4AAE-B3FE-2823DB81A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3" name="Text Box 17">
          <a:extLst>
            <a:ext uri="{FF2B5EF4-FFF2-40B4-BE49-F238E27FC236}">
              <a16:creationId xmlns:a16="http://schemas.microsoft.com/office/drawing/2014/main" id="{88FCE368-F1A2-4E5C-868B-F908C0FD56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4" name="Text Box 18">
          <a:extLst>
            <a:ext uri="{FF2B5EF4-FFF2-40B4-BE49-F238E27FC236}">
              <a16:creationId xmlns:a16="http://schemas.microsoft.com/office/drawing/2014/main" id="{522328DB-0635-4D21-A44A-89DC4F71A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5" name="Text Box 16">
          <a:extLst>
            <a:ext uri="{FF2B5EF4-FFF2-40B4-BE49-F238E27FC236}">
              <a16:creationId xmlns:a16="http://schemas.microsoft.com/office/drawing/2014/main" id="{BCEDBD44-9819-4CD1-9559-BB77937DCE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6" name="Text Box 17">
          <a:extLst>
            <a:ext uri="{FF2B5EF4-FFF2-40B4-BE49-F238E27FC236}">
              <a16:creationId xmlns:a16="http://schemas.microsoft.com/office/drawing/2014/main" id="{59F824D6-E0E7-4745-87D9-5878C1E827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7" name="Text Box 18">
          <a:extLst>
            <a:ext uri="{FF2B5EF4-FFF2-40B4-BE49-F238E27FC236}">
              <a16:creationId xmlns:a16="http://schemas.microsoft.com/office/drawing/2014/main" id="{184E5C8B-CE7E-4C89-ACDE-5A42D907E0A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8" name="Text Box 19">
          <a:extLst>
            <a:ext uri="{FF2B5EF4-FFF2-40B4-BE49-F238E27FC236}">
              <a16:creationId xmlns:a16="http://schemas.microsoft.com/office/drawing/2014/main" id="{CF7E5A73-7625-4C45-9969-B074AA5EA9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9" name="Text Box 16">
          <a:extLst>
            <a:ext uri="{FF2B5EF4-FFF2-40B4-BE49-F238E27FC236}">
              <a16:creationId xmlns:a16="http://schemas.microsoft.com/office/drawing/2014/main" id="{B3DC66D0-10F4-4026-8F88-1A0A1A47276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0" name="Text Box 17">
          <a:extLst>
            <a:ext uri="{FF2B5EF4-FFF2-40B4-BE49-F238E27FC236}">
              <a16:creationId xmlns:a16="http://schemas.microsoft.com/office/drawing/2014/main" id="{071B7B28-B2E2-4E56-9B1A-F901679D2D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1" name="Text Box 18">
          <a:extLst>
            <a:ext uri="{FF2B5EF4-FFF2-40B4-BE49-F238E27FC236}">
              <a16:creationId xmlns:a16="http://schemas.microsoft.com/office/drawing/2014/main" id="{B55F9FCD-2263-44D6-8954-C1BF6A633A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62" name="Text Box 15">
          <a:extLst>
            <a:ext uri="{FF2B5EF4-FFF2-40B4-BE49-F238E27FC236}">
              <a16:creationId xmlns:a16="http://schemas.microsoft.com/office/drawing/2014/main" id="{E8CC9B9B-12C3-41B6-AE80-66735B3EA02D}"/>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3" name="Text Box 16">
          <a:extLst>
            <a:ext uri="{FF2B5EF4-FFF2-40B4-BE49-F238E27FC236}">
              <a16:creationId xmlns:a16="http://schemas.microsoft.com/office/drawing/2014/main" id="{BEBACE22-2C3C-454B-B265-C2D55CCACC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4" name="Text Box 17">
          <a:extLst>
            <a:ext uri="{FF2B5EF4-FFF2-40B4-BE49-F238E27FC236}">
              <a16:creationId xmlns:a16="http://schemas.microsoft.com/office/drawing/2014/main" id="{878ABEE7-C3BC-4C58-BA7E-3F75521C51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5" name="Text Box 18">
          <a:extLst>
            <a:ext uri="{FF2B5EF4-FFF2-40B4-BE49-F238E27FC236}">
              <a16:creationId xmlns:a16="http://schemas.microsoft.com/office/drawing/2014/main" id="{369D912B-3E0A-4BCC-AAD9-99D71042C1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6" name="Text Box 19">
          <a:extLst>
            <a:ext uri="{FF2B5EF4-FFF2-40B4-BE49-F238E27FC236}">
              <a16:creationId xmlns:a16="http://schemas.microsoft.com/office/drawing/2014/main" id="{652C2721-39D0-4F0B-A612-8EF63955D8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7" name="Text Box 16">
          <a:extLst>
            <a:ext uri="{FF2B5EF4-FFF2-40B4-BE49-F238E27FC236}">
              <a16:creationId xmlns:a16="http://schemas.microsoft.com/office/drawing/2014/main" id="{16C652E7-A140-4849-A4EE-0F859B4CFD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8" name="Text Box 17">
          <a:extLst>
            <a:ext uri="{FF2B5EF4-FFF2-40B4-BE49-F238E27FC236}">
              <a16:creationId xmlns:a16="http://schemas.microsoft.com/office/drawing/2014/main" id="{D1C83C9A-F9F8-4757-8191-1B3981ECC2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9" name="Text Box 18">
          <a:extLst>
            <a:ext uri="{FF2B5EF4-FFF2-40B4-BE49-F238E27FC236}">
              <a16:creationId xmlns:a16="http://schemas.microsoft.com/office/drawing/2014/main" id="{4AAC5BC8-1F3C-448F-8CCF-9E419F81706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70" name="Text Box 19">
          <a:extLst>
            <a:ext uri="{FF2B5EF4-FFF2-40B4-BE49-F238E27FC236}">
              <a16:creationId xmlns:a16="http://schemas.microsoft.com/office/drawing/2014/main" id="{6DA41BD4-3013-4533-BB49-D8A0960D21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1" name="Text Box 16">
          <a:extLst>
            <a:ext uri="{FF2B5EF4-FFF2-40B4-BE49-F238E27FC236}">
              <a16:creationId xmlns:a16="http://schemas.microsoft.com/office/drawing/2014/main" id="{09845176-E0E5-4137-8BC4-E20CA05005E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2" name="Text Box 17">
          <a:extLst>
            <a:ext uri="{FF2B5EF4-FFF2-40B4-BE49-F238E27FC236}">
              <a16:creationId xmlns:a16="http://schemas.microsoft.com/office/drawing/2014/main" id="{B47E946D-E1E1-46E4-A9C4-E26C7990F8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3" name="Text Box 18">
          <a:extLst>
            <a:ext uri="{FF2B5EF4-FFF2-40B4-BE49-F238E27FC236}">
              <a16:creationId xmlns:a16="http://schemas.microsoft.com/office/drawing/2014/main" id="{579CF9F3-5357-46CF-8B5C-32032E8850A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4" name="Text Box 19">
          <a:extLst>
            <a:ext uri="{FF2B5EF4-FFF2-40B4-BE49-F238E27FC236}">
              <a16:creationId xmlns:a16="http://schemas.microsoft.com/office/drawing/2014/main" id="{D96549C8-0AD9-4F49-924A-1D3A56A30E5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75" name="Text Box 15">
          <a:extLst>
            <a:ext uri="{FF2B5EF4-FFF2-40B4-BE49-F238E27FC236}">
              <a16:creationId xmlns:a16="http://schemas.microsoft.com/office/drawing/2014/main" id="{C6192FD2-A78F-4002-A563-4B29398F029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6" name="Text Box 16">
          <a:extLst>
            <a:ext uri="{FF2B5EF4-FFF2-40B4-BE49-F238E27FC236}">
              <a16:creationId xmlns:a16="http://schemas.microsoft.com/office/drawing/2014/main" id="{8C45A1E0-F107-425B-9D5C-0CC94EC178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7" name="Text Box 17">
          <a:extLst>
            <a:ext uri="{FF2B5EF4-FFF2-40B4-BE49-F238E27FC236}">
              <a16:creationId xmlns:a16="http://schemas.microsoft.com/office/drawing/2014/main" id="{18261EEF-0816-47C6-A6DA-9293DA0720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8" name="Text Box 18">
          <a:extLst>
            <a:ext uri="{FF2B5EF4-FFF2-40B4-BE49-F238E27FC236}">
              <a16:creationId xmlns:a16="http://schemas.microsoft.com/office/drawing/2014/main" id="{61FAAB4A-B122-431E-B1B4-C5F7BF511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9" name="Text Box 19">
          <a:extLst>
            <a:ext uri="{FF2B5EF4-FFF2-40B4-BE49-F238E27FC236}">
              <a16:creationId xmlns:a16="http://schemas.microsoft.com/office/drawing/2014/main" id="{AD2859ED-8F95-460E-97EE-E10EE9B948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0" name="Text Box 16">
          <a:extLst>
            <a:ext uri="{FF2B5EF4-FFF2-40B4-BE49-F238E27FC236}">
              <a16:creationId xmlns:a16="http://schemas.microsoft.com/office/drawing/2014/main" id="{6E3E1B3E-DE9D-43C5-B8E3-DAD07C523BB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1" name="Text Box 17">
          <a:extLst>
            <a:ext uri="{FF2B5EF4-FFF2-40B4-BE49-F238E27FC236}">
              <a16:creationId xmlns:a16="http://schemas.microsoft.com/office/drawing/2014/main" id="{951DD8A4-6311-45CA-832F-0D856010BA0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28</xdr:row>
      <xdr:rowOff>15875</xdr:rowOff>
    </xdr:from>
    <xdr:ext cx="95250" cy="171450"/>
    <xdr:sp macro="" textlink="">
      <xdr:nvSpPr>
        <xdr:cNvPr id="2482" name="Text Box 18">
          <a:extLst>
            <a:ext uri="{FF2B5EF4-FFF2-40B4-BE49-F238E27FC236}">
              <a16:creationId xmlns:a16="http://schemas.microsoft.com/office/drawing/2014/main" id="{2106EE57-D8D7-4BC7-9F4E-D7EB9995B3D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3" name="Text Box 16">
          <a:extLst>
            <a:ext uri="{FF2B5EF4-FFF2-40B4-BE49-F238E27FC236}">
              <a16:creationId xmlns:a16="http://schemas.microsoft.com/office/drawing/2014/main" id="{BB8DCE25-4565-47DA-B207-E61ADEFFAE7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4" name="Text Box 17">
          <a:extLst>
            <a:ext uri="{FF2B5EF4-FFF2-40B4-BE49-F238E27FC236}">
              <a16:creationId xmlns:a16="http://schemas.microsoft.com/office/drawing/2014/main" id="{732FBB98-EF87-4ABD-90E5-3FA3C591A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5" name="Text Box 18">
          <a:extLst>
            <a:ext uri="{FF2B5EF4-FFF2-40B4-BE49-F238E27FC236}">
              <a16:creationId xmlns:a16="http://schemas.microsoft.com/office/drawing/2014/main" id="{843FA61D-205E-46C8-966F-E6E23EE3277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6" name="Text Box 19">
          <a:extLst>
            <a:ext uri="{FF2B5EF4-FFF2-40B4-BE49-F238E27FC236}">
              <a16:creationId xmlns:a16="http://schemas.microsoft.com/office/drawing/2014/main" id="{81E4D386-F34C-48C8-85B0-63E3DB72D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7" name="Text Box 16">
          <a:extLst>
            <a:ext uri="{FF2B5EF4-FFF2-40B4-BE49-F238E27FC236}">
              <a16:creationId xmlns:a16="http://schemas.microsoft.com/office/drawing/2014/main" id="{56DB96B2-57B1-430F-A388-859CEB437A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88" name="Text Box 15">
          <a:extLst>
            <a:ext uri="{FF2B5EF4-FFF2-40B4-BE49-F238E27FC236}">
              <a16:creationId xmlns:a16="http://schemas.microsoft.com/office/drawing/2014/main" id="{A5C43B50-57BF-40E5-BEA6-0DF84F19BD9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2489" name="Text Box 15">
          <a:extLst>
            <a:ext uri="{FF2B5EF4-FFF2-40B4-BE49-F238E27FC236}">
              <a16:creationId xmlns:a16="http://schemas.microsoft.com/office/drawing/2014/main" id="{C5870714-8AFF-4DF1-AE2D-1CDADB41877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490" name="Text Box 15">
          <a:extLst>
            <a:ext uri="{FF2B5EF4-FFF2-40B4-BE49-F238E27FC236}">
              <a16:creationId xmlns:a16="http://schemas.microsoft.com/office/drawing/2014/main" id="{DA7D4984-EC2F-4E02-A013-E8D824D8204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491" name="Text Box 15">
          <a:extLst>
            <a:ext uri="{FF2B5EF4-FFF2-40B4-BE49-F238E27FC236}">
              <a16:creationId xmlns:a16="http://schemas.microsoft.com/office/drawing/2014/main" id="{AE166C7F-ECFE-436F-8F60-8252A778EAE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492" name="Text Box 15">
          <a:extLst>
            <a:ext uri="{FF2B5EF4-FFF2-40B4-BE49-F238E27FC236}">
              <a16:creationId xmlns:a16="http://schemas.microsoft.com/office/drawing/2014/main" id="{1B8CE965-CC9C-41E1-98BD-5634D658B6A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493" name="Text Box 15">
          <a:extLst>
            <a:ext uri="{FF2B5EF4-FFF2-40B4-BE49-F238E27FC236}">
              <a16:creationId xmlns:a16="http://schemas.microsoft.com/office/drawing/2014/main" id="{07E77F61-B75B-4FF6-82F7-92A5F44009F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94" name="Text Box 15">
          <a:extLst>
            <a:ext uri="{FF2B5EF4-FFF2-40B4-BE49-F238E27FC236}">
              <a16:creationId xmlns:a16="http://schemas.microsoft.com/office/drawing/2014/main" id="{E39FE762-1C94-4C85-93F9-7FCE952D3C05}"/>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5" name="Text Box 16">
          <a:extLst>
            <a:ext uri="{FF2B5EF4-FFF2-40B4-BE49-F238E27FC236}">
              <a16:creationId xmlns:a16="http://schemas.microsoft.com/office/drawing/2014/main" id="{CB32388B-AB4F-4FE9-80D7-EBE16F8FE2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6" name="Text Box 17">
          <a:extLst>
            <a:ext uri="{FF2B5EF4-FFF2-40B4-BE49-F238E27FC236}">
              <a16:creationId xmlns:a16="http://schemas.microsoft.com/office/drawing/2014/main" id="{C844F8E4-7FDA-4A97-8012-1712067AC9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7" name="Text Box 18">
          <a:extLst>
            <a:ext uri="{FF2B5EF4-FFF2-40B4-BE49-F238E27FC236}">
              <a16:creationId xmlns:a16="http://schemas.microsoft.com/office/drawing/2014/main" id="{0A5CACF8-D678-44EF-8C8F-CCEC90F119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8" name="Text Box 19">
          <a:extLst>
            <a:ext uri="{FF2B5EF4-FFF2-40B4-BE49-F238E27FC236}">
              <a16:creationId xmlns:a16="http://schemas.microsoft.com/office/drawing/2014/main" id="{5EC4C3B8-1184-4218-9700-E10D2D3056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499" name="Text Box 16">
          <a:extLst>
            <a:ext uri="{FF2B5EF4-FFF2-40B4-BE49-F238E27FC236}">
              <a16:creationId xmlns:a16="http://schemas.microsoft.com/office/drawing/2014/main" id="{C52E215B-01DB-498F-8CE1-318A66FD62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0" name="Text Box 17">
          <a:extLst>
            <a:ext uri="{FF2B5EF4-FFF2-40B4-BE49-F238E27FC236}">
              <a16:creationId xmlns:a16="http://schemas.microsoft.com/office/drawing/2014/main" id="{DD98C94F-4C60-42F5-A7CA-50C64107C0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1" name="Text Box 18">
          <a:extLst>
            <a:ext uri="{FF2B5EF4-FFF2-40B4-BE49-F238E27FC236}">
              <a16:creationId xmlns:a16="http://schemas.microsoft.com/office/drawing/2014/main" id="{DD2CE829-5C64-4B98-B64E-ADD6A8CBFAF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2" name="Text Box 19">
          <a:extLst>
            <a:ext uri="{FF2B5EF4-FFF2-40B4-BE49-F238E27FC236}">
              <a16:creationId xmlns:a16="http://schemas.microsoft.com/office/drawing/2014/main" id="{A0C5FC52-BA64-4252-82A4-BD3065AECF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3" name="Text Box 16">
          <a:extLst>
            <a:ext uri="{FF2B5EF4-FFF2-40B4-BE49-F238E27FC236}">
              <a16:creationId xmlns:a16="http://schemas.microsoft.com/office/drawing/2014/main" id="{603FCF3A-C87B-49BE-B356-DBDD72D100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4" name="Text Box 17">
          <a:extLst>
            <a:ext uri="{FF2B5EF4-FFF2-40B4-BE49-F238E27FC236}">
              <a16:creationId xmlns:a16="http://schemas.microsoft.com/office/drawing/2014/main" id="{BFD1A47A-C9CB-4A52-BA89-F50B51B1A8D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5" name="Text Box 18">
          <a:extLst>
            <a:ext uri="{FF2B5EF4-FFF2-40B4-BE49-F238E27FC236}">
              <a16:creationId xmlns:a16="http://schemas.microsoft.com/office/drawing/2014/main" id="{BAB159F1-F2D4-481E-BD44-51FE395285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6" name="Text Box 19">
          <a:extLst>
            <a:ext uri="{FF2B5EF4-FFF2-40B4-BE49-F238E27FC236}">
              <a16:creationId xmlns:a16="http://schemas.microsoft.com/office/drawing/2014/main" id="{49F9227A-E613-45ED-9397-8B7E543C48C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07" name="Text Box 15">
          <a:extLst>
            <a:ext uri="{FF2B5EF4-FFF2-40B4-BE49-F238E27FC236}">
              <a16:creationId xmlns:a16="http://schemas.microsoft.com/office/drawing/2014/main" id="{B4FA79C5-DFAE-4161-B392-116B5636769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8" name="Text Box 16">
          <a:extLst>
            <a:ext uri="{FF2B5EF4-FFF2-40B4-BE49-F238E27FC236}">
              <a16:creationId xmlns:a16="http://schemas.microsoft.com/office/drawing/2014/main" id="{F1A8DC32-E9C8-4C74-A563-C5CE3CE2AA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9" name="Text Box 17">
          <a:extLst>
            <a:ext uri="{FF2B5EF4-FFF2-40B4-BE49-F238E27FC236}">
              <a16:creationId xmlns:a16="http://schemas.microsoft.com/office/drawing/2014/main" id="{5B15CD9C-888D-44D2-AAE7-D73F1CBBD7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0" name="Text Box 18">
          <a:extLst>
            <a:ext uri="{FF2B5EF4-FFF2-40B4-BE49-F238E27FC236}">
              <a16:creationId xmlns:a16="http://schemas.microsoft.com/office/drawing/2014/main" id="{EA7F89A5-18B5-4D41-9C77-036528D211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1" name="Text Box 19">
          <a:extLst>
            <a:ext uri="{FF2B5EF4-FFF2-40B4-BE49-F238E27FC236}">
              <a16:creationId xmlns:a16="http://schemas.microsoft.com/office/drawing/2014/main" id="{6AEEFD6D-4B4C-45B7-9CCB-ED53F8C5592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2" name="Text Box 16">
          <a:extLst>
            <a:ext uri="{FF2B5EF4-FFF2-40B4-BE49-F238E27FC236}">
              <a16:creationId xmlns:a16="http://schemas.microsoft.com/office/drawing/2014/main" id="{7245D792-B351-4400-B479-06AD630B217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3" name="Text Box 17">
          <a:extLst>
            <a:ext uri="{FF2B5EF4-FFF2-40B4-BE49-F238E27FC236}">
              <a16:creationId xmlns:a16="http://schemas.microsoft.com/office/drawing/2014/main" id="{43787AAB-3CB6-4A01-A2E2-B3E84DA69E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4" name="Text Box 18">
          <a:extLst>
            <a:ext uri="{FF2B5EF4-FFF2-40B4-BE49-F238E27FC236}">
              <a16:creationId xmlns:a16="http://schemas.microsoft.com/office/drawing/2014/main" id="{2CED88C3-B5E4-42E7-B900-4C0AF40F891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5" name="Text Box 16">
          <a:extLst>
            <a:ext uri="{FF2B5EF4-FFF2-40B4-BE49-F238E27FC236}">
              <a16:creationId xmlns:a16="http://schemas.microsoft.com/office/drawing/2014/main" id="{FB8CA26B-18E7-4FE9-B62C-120CB5D0A8E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6" name="Text Box 17">
          <a:extLst>
            <a:ext uri="{FF2B5EF4-FFF2-40B4-BE49-F238E27FC236}">
              <a16:creationId xmlns:a16="http://schemas.microsoft.com/office/drawing/2014/main" id="{38E0F28D-D819-4012-BD62-CB65F07EEF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7" name="Text Box 18">
          <a:extLst>
            <a:ext uri="{FF2B5EF4-FFF2-40B4-BE49-F238E27FC236}">
              <a16:creationId xmlns:a16="http://schemas.microsoft.com/office/drawing/2014/main" id="{1224D6B9-D7DF-4FBC-972D-0678A36CECA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8" name="Text Box 19">
          <a:extLst>
            <a:ext uri="{FF2B5EF4-FFF2-40B4-BE49-F238E27FC236}">
              <a16:creationId xmlns:a16="http://schemas.microsoft.com/office/drawing/2014/main" id="{CE396AD1-8B3E-4FBE-A1FD-C9EC6996F59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9" name="Text Box 16">
          <a:extLst>
            <a:ext uri="{FF2B5EF4-FFF2-40B4-BE49-F238E27FC236}">
              <a16:creationId xmlns:a16="http://schemas.microsoft.com/office/drawing/2014/main" id="{29A0F4D9-4BDE-4861-8319-2A3EF92053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0" name="Text Box 17">
          <a:extLst>
            <a:ext uri="{FF2B5EF4-FFF2-40B4-BE49-F238E27FC236}">
              <a16:creationId xmlns:a16="http://schemas.microsoft.com/office/drawing/2014/main" id="{F2CD0E18-21A7-4A9E-B690-C383987C5EB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1" name="Text Box 18">
          <a:extLst>
            <a:ext uri="{FF2B5EF4-FFF2-40B4-BE49-F238E27FC236}">
              <a16:creationId xmlns:a16="http://schemas.microsoft.com/office/drawing/2014/main" id="{01D2512B-DEF4-4601-8543-E549718137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2" name="Text Box 19">
          <a:extLst>
            <a:ext uri="{FF2B5EF4-FFF2-40B4-BE49-F238E27FC236}">
              <a16:creationId xmlns:a16="http://schemas.microsoft.com/office/drawing/2014/main" id="{1D6D1AAD-A13B-484B-9A29-7A132F016F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2523" name="Text Box 15">
          <a:extLst>
            <a:ext uri="{FF2B5EF4-FFF2-40B4-BE49-F238E27FC236}">
              <a16:creationId xmlns:a16="http://schemas.microsoft.com/office/drawing/2014/main" id="{C7E72653-E706-4B3A-816E-425D4F521B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524" name="Text Box 15">
          <a:extLst>
            <a:ext uri="{FF2B5EF4-FFF2-40B4-BE49-F238E27FC236}">
              <a16:creationId xmlns:a16="http://schemas.microsoft.com/office/drawing/2014/main" id="{C96B1422-6B03-41E7-8A7E-948C1B4DE1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525" name="Text Box 15">
          <a:extLst>
            <a:ext uri="{FF2B5EF4-FFF2-40B4-BE49-F238E27FC236}">
              <a16:creationId xmlns:a16="http://schemas.microsoft.com/office/drawing/2014/main" id="{251620E6-C47B-4387-AA2F-F2130F59C1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526" name="Text Box 15">
          <a:extLst>
            <a:ext uri="{FF2B5EF4-FFF2-40B4-BE49-F238E27FC236}">
              <a16:creationId xmlns:a16="http://schemas.microsoft.com/office/drawing/2014/main" id="{7B9E8176-FCC7-402F-A986-B01FAFCD045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527" name="Text Box 15">
          <a:extLst>
            <a:ext uri="{FF2B5EF4-FFF2-40B4-BE49-F238E27FC236}">
              <a16:creationId xmlns:a16="http://schemas.microsoft.com/office/drawing/2014/main" id="{FB590EE7-0B97-4873-A798-9B879E8ED0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213632"/>
    <xdr:sp macro="" textlink="">
      <xdr:nvSpPr>
        <xdr:cNvPr id="2528" name="Text Box 15">
          <a:extLst>
            <a:ext uri="{FF2B5EF4-FFF2-40B4-BE49-F238E27FC236}">
              <a16:creationId xmlns:a16="http://schemas.microsoft.com/office/drawing/2014/main" id="{E3921091-0CC2-4934-9D61-216F4467A64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29" name="Text Box 16">
          <a:extLst>
            <a:ext uri="{FF2B5EF4-FFF2-40B4-BE49-F238E27FC236}">
              <a16:creationId xmlns:a16="http://schemas.microsoft.com/office/drawing/2014/main" id="{0BA0BDA2-1538-4D9E-8D86-0E5E92C71E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0" name="Text Box 17">
          <a:extLst>
            <a:ext uri="{FF2B5EF4-FFF2-40B4-BE49-F238E27FC236}">
              <a16:creationId xmlns:a16="http://schemas.microsoft.com/office/drawing/2014/main" id="{7B630F03-DE23-4B4B-ACE9-90111C4C0B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1" name="Text Box 18">
          <a:extLst>
            <a:ext uri="{FF2B5EF4-FFF2-40B4-BE49-F238E27FC236}">
              <a16:creationId xmlns:a16="http://schemas.microsoft.com/office/drawing/2014/main" id="{4BC4F2CD-6F6A-4F4B-9048-04D8424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2" name="Text Box 19">
          <a:extLst>
            <a:ext uri="{FF2B5EF4-FFF2-40B4-BE49-F238E27FC236}">
              <a16:creationId xmlns:a16="http://schemas.microsoft.com/office/drawing/2014/main" id="{6CC6EA94-AC01-4637-8EBB-036F107B00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3" name="Text Box 16">
          <a:extLst>
            <a:ext uri="{FF2B5EF4-FFF2-40B4-BE49-F238E27FC236}">
              <a16:creationId xmlns:a16="http://schemas.microsoft.com/office/drawing/2014/main" id="{C21841FA-4445-4EF7-BF78-D398D9EF21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4" name="Text Box 17">
          <a:extLst>
            <a:ext uri="{FF2B5EF4-FFF2-40B4-BE49-F238E27FC236}">
              <a16:creationId xmlns:a16="http://schemas.microsoft.com/office/drawing/2014/main" id="{0B6C5F2A-9726-47B2-A1AB-0A23580655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5" name="Text Box 18">
          <a:extLst>
            <a:ext uri="{FF2B5EF4-FFF2-40B4-BE49-F238E27FC236}">
              <a16:creationId xmlns:a16="http://schemas.microsoft.com/office/drawing/2014/main" id="{B1D49112-2955-4166-ABA1-87F7193A1D4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6" name="Text Box 19">
          <a:extLst>
            <a:ext uri="{FF2B5EF4-FFF2-40B4-BE49-F238E27FC236}">
              <a16:creationId xmlns:a16="http://schemas.microsoft.com/office/drawing/2014/main" id="{7226DC22-69EE-4210-9CB6-9662499922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7" name="Text Box 16">
          <a:extLst>
            <a:ext uri="{FF2B5EF4-FFF2-40B4-BE49-F238E27FC236}">
              <a16:creationId xmlns:a16="http://schemas.microsoft.com/office/drawing/2014/main" id="{F3525FFE-9F32-458B-94DC-68D2D64D90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8" name="Text Box 17">
          <a:extLst>
            <a:ext uri="{FF2B5EF4-FFF2-40B4-BE49-F238E27FC236}">
              <a16:creationId xmlns:a16="http://schemas.microsoft.com/office/drawing/2014/main" id="{31F4F03E-ECC0-4EFA-A74B-C70F56E5E39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9" name="Text Box 18">
          <a:extLst>
            <a:ext uri="{FF2B5EF4-FFF2-40B4-BE49-F238E27FC236}">
              <a16:creationId xmlns:a16="http://schemas.microsoft.com/office/drawing/2014/main" id="{EAE5CD6D-B043-48C8-8F1D-BC908CB18A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40" name="Text Box 19">
          <a:extLst>
            <a:ext uri="{FF2B5EF4-FFF2-40B4-BE49-F238E27FC236}">
              <a16:creationId xmlns:a16="http://schemas.microsoft.com/office/drawing/2014/main" id="{0263D295-BD52-4F1E-970D-817D6B4181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41" name="Text Box 15">
          <a:extLst>
            <a:ext uri="{FF2B5EF4-FFF2-40B4-BE49-F238E27FC236}">
              <a16:creationId xmlns:a16="http://schemas.microsoft.com/office/drawing/2014/main" id="{203005CB-6056-41EA-8D69-A603C33C3D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2" name="Text Box 16">
          <a:extLst>
            <a:ext uri="{FF2B5EF4-FFF2-40B4-BE49-F238E27FC236}">
              <a16:creationId xmlns:a16="http://schemas.microsoft.com/office/drawing/2014/main" id="{717725CC-348F-4EF3-A8CC-6F33B0CAD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3" name="Text Box 17">
          <a:extLst>
            <a:ext uri="{FF2B5EF4-FFF2-40B4-BE49-F238E27FC236}">
              <a16:creationId xmlns:a16="http://schemas.microsoft.com/office/drawing/2014/main" id="{6F877150-0E5A-4365-930E-DD2B5754D5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4" name="Text Box 18">
          <a:extLst>
            <a:ext uri="{FF2B5EF4-FFF2-40B4-BE49-F238E27FC236}">
              <a16:creationId xmlns:a16="http://schemas.microsoft.com/office/drawing/2014/main" id="{37793312-DD72-4362-ABBB-5CC29AC76B7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5" name="Text Box 19">
          <a:extLst>
            <a:ext uri="{FF2B5EF4-FFF2-40B4-BE49-F238E27FC236}">
              <a16:creationId xmlns:a16="http://schemas.microsoft.com/office/drawing/2014/main" id="{7ED67DF0-9071-4B4F-AC0C-0BF2C39741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546" name="Text Box 15">
          <a:extLst>
            <a:ext uri="{FF2B5EF4-FFF2-40B4-BE49-F238E27FC236}">
              <a16:creationId xmlns:a16="http://schemas.microsoft.com/office/drawing/2014/main" id="{5EAF6086-2D43-4DA6-BCB5-5126A57265B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7" name="Text Box 16">
          <a:extLst>
            <a:ext uri="{FF2B5EF4-FFF2-40B4-BE49-F238E27FC236}">
              <a16:creationId xmlns:a16="http://schemas.microsoft.com/office/drawing/2014/main" id="{3056E5BD-6FF1-465A-8D5D-5F5EA0F4C4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8" name="Text Box 17">
          <a:extLst>
            <a:ext uri="{FF2B5EF4-FFF2-40B4-BE49-F238E27FC236}">
              <a16:creationId xmlns:a16="http://schemas.microsoft.com/office/drawing/2014/main" id="{1596BAF1-0D95-4573-9C49-E620B6EC0F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9" name="Text Box 18">
          <a:extLst>
            <a:ext uri="{FF2B5EF4-FFF2-40B4-BE49-F238E27FC236}">
              <a16:creationId xmlns:a16="http://schemas.microsoft.com/office/drawing/2014/main" id="{DCE28907-C58F-4101-A729-2E46EA785EB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0" name="Text Box 16">
          <a:extLst>
            <a:ext uri="{FF2B5EF4-FFF2-40B4-BE49-F238E27FC236}">
              <a16:creationId xmlns:a16="http://schemas.microsoft.com/office/drawing/2014/main" id="{DCADF11F-E12C-4FDF-8BC6-F505FDE6456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1" name="Text Box 17">
          <a:extLst>
            <a:ext uri="{FF2B5EF4-FFF2-40B4-BE49-F238E27FC236}">
              <a16:creationId xmlns:a16="http://schemas.microsoft.com/office/drawing/2014/main" id="{A8018998-9FB3-46E5-9798-72048ED527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2" name="Text Box 18">
          <a:extLst>
            <a:ext uri="{FF2B5EF4-FFF2-40B4-BE49-F238E27FC236}">
              <a16:creationId xmlns:a16="http://schemas.microsoft.com/office/drawing/2014/main" id="{F3A276F6-9855-48EC-B764-26C22E54AA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3" name="Text Box 19">
          <a:extLst>
            <a:ext uri="{FF2B5EF4-FFF2-40B4-BE49-F238E27FC236}">
              <a16:creationId xmlns:a16="http://schemas.microsoft.com/office/drawing/2014/main" id="{4113B32F-1780-455E-9ED1-42236328B3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4" name="Text Box 16">
          <a:extLst>
            <a:ext uri="{FF2B5EF4-FFF2-40B4-BE49-F238E27FC236}">
              <a16:creationId xmlns:a16="http://schemas.microsoft.com/office/drawing/2014/main" id="{4CE6E1C8-C7FC-497D-AEB7-0CFAF4A036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5" name="Text Box 17">
          <a:extLst>
            <a:ext uri="{FF2B5EF4-FFF2-40B4-BE49-F238E27FC236}">
              <a16:creationId xmlns:a16="http://schemas.microsoft.com/office/drawing/2014/main" id="{A3F00E51-BB4C-453D-8756-5EDBD5EC396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6" name="Text Box 18">
          <a:extLst>
            <a:ext uri="{FF2B5EF4-FFF2-40B4-BE49-F238E27FC236}">
              <a16:creationId xmlns:a16="http://schemas.microsoft.com/office/drawing/2014/main" id="{0E3251EC-7C22-4B50-867B-91FA1FA3E6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57" name="Text Box 15">
          <a:extLst>
            <a:ext uri="{FF2B5EF4-FFF2-40B4-BE49-F238E27FC236}">
              <a16:creationId xmlns:a16="http://schemas.microsoft.com/office/drawing/2014/main" id="{54807338-1CBD-46D0-8EE1-A06FD193CA0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8" name="Text Box 16">
          <a:extLst>
            <a:ext uri="{FF2B5EF4-FFF2-40B4-BE49-F238E27FC236}">
              <a16:creationId xmlns:a16="http://schemas.microsoft.com/office/drawing/2014/main" id="{F1BC5F28-78F5-454F-937D-5C0EB3D9463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9" name="Text Box 17">
          <a:extLst>
            <a:ext uri="{FF2B5EF4-FFF2-40B4-BE49-F238E27FC236}">
              <a16:creationId xmlns:a16="http://schemas.microsoft.com/office/drawing/2014/main" id="{06ABDF4A-83C2-4FA5-950F-0BC670F584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0" name="Text Box 18">
          <a:extLst>
            <a:ext uri="{FF2B5EF4-FFF2-40B4-BE49-F238E27FC236}">
              <a16:creationId xmlns:a16="http://schemas.microsoft.com/office/drawing/2014/main" id="{FB0F9477-890F-416B-9E8C-D0B3ACCDB1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1" name="Text Box 19">
          <a:extLst>
            <a:ext uri="{FF2B5EF4-FFF2-40B4-BE49-F238E27FC236}">
              <a16:creationId xmlns:a16="http://schemas.microsoft.com/office/drawing/2014/main" id="{9821E9F6-1EC4-48B1-A97C-4EFCE610F3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2" name="Text Box 16">
          <a:extLst>
            <a:ext uri="{FF2B5EF4-FFF2-40B4-BE49-F238E27FC236}">
              <a16:creationId xmlns:a16="http://schemas.microsoft.com/office/drawing/2014/main" id="{88CD1AC6-6F10-4A34-8740-1B2771C104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3" name="Text Box 17">
          <a:extLst>
            <a:ext uri="{FF2B5EF4-FFF2-40B4-BE49-F238E27FC236}">
              <a16:creationId xmlns:a16="http://schemas.microsoft.com/office/drawing/2014/main" id="{37EDD550-426B-4378-B098-4A47B7D46C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4" name="Text Box 18">
          <a:extLst>
            <a:ext uri="{FF2B5EF4-FFF2-40B4-BE49-F238E27FC236}">
              <a16:creationId xmlns:a16="http://schemas.microsoft.com/office/drawing/2014/main" id="{E0966647-F5C5-4F7A-944F-72EF4DBA61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5" name="Text Box 19">
          <a:extLst>
            <a:ext uri="{FF2B5EF4-FFF2-40B4-BE49-F238E27FC236}">
              <a16:creationId xmlns:a16="http://schemas.microsoft.com/office/drawing/2014/main" id="{5B5CF1B8-9773-479D-975C-A5E1F40FFF0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6" name="Text Box 16">
          <a:extLst>
            <a:ext uri="{FF2B5EF4-FFF2-40B4-BE49-F238E27FC236}">
              <a16:creationId xmlns:a16="http://schemas.microsoft.com/office/drawing/2014/main" id="{5E815E23-EF8D-49FF-AB4F-2A0F5A63A9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7" name="Text Box 17">
          <a:extLst>
            <a:ext uri="{FF2B5EF4-FFF2-40B4-BE49-F238E27FC236}">
              <a16:creationId xmlns:a16="http://schemas.microsoft.com/office/drawing/2014/main" id="{FC041369-F051-4989-853E-408F3DE4DF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8" name="Text Box 18">
          <a:extLst>
            <a:ext uri="{FF2B5EF4-FFF2-40B4-BE49-F238E27FC236}">
              <a16:creationId xmlns:a16="http://schemas.microsoft.com/office/drawing/2014/main" id="{1A73A1F7-DE67-402C-ABBD-36E9660022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9" name="Text Box 19">
          <a:extLst>
            <a:ext uri="{FF2B5EF4-FFF2-40B4-BE49-F238E27FC236}">
              <a16:creationId xmlns:a16="http://schemas.microsoft.com/office/drawing/2014/main" id="{8B53DC2C-BC1C-4D0F-AB98-D8F96AE7AF4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70" name="Text Box 15">
          <a:extLst>
            <a:ext uri="{FF2B5EF4-FFF2-40B4-BE49-F238E27FC236}">
              <a16:creationId xmlns:a16="http://schemas.microsoft.com/office/drawing/2014/main" id="{6741ED9B-5D25-4971-A054-DA02BEC442D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1" name="Text Box 16">
          <a:extLst>
            <a:ext uri="{FF2B5EF4-FFF2-40B4-BE49-F238E27FC236}">
              <a16:creationId xmlns:a16="http://schemas.microsoft.com/office/drawing/2014/main" id="{1E891369-11C2-4FAD-9866-ACDCE45A25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2" name="Text Box 17">
          <a:extLst>
            <a:ext uri="{FF2B5EF4-FFF2-40B4-BE49-F238E27FC236}">
              <a16:creationId xmlns:a16="http://schemas.microsoft.com/office/drawing/2014/main" id="{F35D75C6-48CF-4534-B58B-89323EE604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3" name="Text Box 18">
          <a:extLst>
            <a:ext uri="{FF2B5EF4-FFF2-40B4-BE49-F238E27FC236}">
              <a16:creationId xmlns:a16="http://schemas.microsoft.com/office/drawing/2014/main" id="{E423429A-0CDD-40FC-A820-DEE61352B4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4" name="Text Box 19">
          <a:extLst>
            <a:ext uri="{FF2B5EF4-FFF2-40B4-BE49-F238E27FC236}">
              <a16:creationId xmlns:a16="http://schemas.microsoft.com/office/drawing/2014/main" id="{60F18563-1568-494A-950D-807082D48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5" name="Text Box 16">
          <a:extLst>
            <a:ext uri="{FF2B5EF4-FFF2-40B4-BE49-F238E27FC236}">
              <a16:creationId xmlns:a16="http://schemas.microsoft.com/office/drawing/2014/main" id="{42BC96EE-DF7D-4BF1-B701-BBC970896B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6" name="Text Box 17">
          <a:extLst>
            <a:ext uri="{FF2B5EF4-FFF2-40B4-BE49-F238E27FC236}">
              <a16:creationId xmlns:a16="http://schemas.microsoft.com/office/drawing/2014/main" id="{ED46B314-B1BB-43B8-9A58-E391E51590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32</xdr:row>
      <xdr:rowOff>15875</xdr:rowOff>
    </xdr:from>
    <xdr:ext cx="95250" cy="171450"/>
    <xdr:sp macro="" textlink="">
      <xdr:nvSpPr>
        <xdr:cNvPr id="2577" name="Text Box 18">
          <a:extLst>
            <a:ext uri="{FF2B5EF4-FFF2-40B4-BE49-F238E27FC236}">
              <a16:creationId xmlns:a16="http://schemas.microsoft.com/office/drawing/2014/main" id="{32AA57FB-C435-4177-A678-153557CC7DB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8" name="Text Box 16">
          <a:extLst>
            <a:ext uri="{FF2B5EF4-FFF2-40B4-BE49-F238E27FC236}">
              <a16:creationId xmlns:a16="http://schemas.microsoft.com/office/drawing/2014/main" id="{AB25890E-A212-41FD-AAF7-6FEBF35B03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9" name="Text Box 17">
          <a:extLst>
            <a:ext uri="{FF2B5EF4-FFF2-40B4-BE49-F238E27FC236}">
              <a16:creationId xmlns:a16="http://schemas.microsoft.com/office/drawing/2014/main" id="{DC13ECFD-046F-4E2F-8F7E-6C01D64E28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0" name="Text Box 18">
          <a:extLst>
            <a:ext uri="{FF2B5EF4-FFF2-40B4-BE49-F238E27FC236}">
              <a16:creationId xmlns:a16="http://schemas.microsoft.com/office/drawing/2014/main" id="{54F3B35F-87EC-4C25-B440-4E4C3E42E4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1" name="Text Box 19">
          <a:extLst>
            <a:ext uri="{FF2B5EF4-FFF2-40B4-BE49-F238E27FC236}">
              <a16:creationId xmlns:a16="http://schemas.microsoft.com/office/drawing/2014/main" id="{948B0B9E-4FA0-4901-91A3-CB2ABE097C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2" name="Text Box 16">
          <a:extLst>
            <a:ext uri="{FF2B5EF4-FFF2-40B4-BE49-F238E27FC236}">
              <a16:creationId xmlns:a16="http://schemas.microsoft.com/office/drawing/2014/main" id="{030F1200-DC30-4781-ABE0-424EE49582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3" name="Text Box 15">
          <a:extLst>
            <a:ext uri="{FF2B5EF4-FFF2-40B4-BE49-F238E27FC236}">
              <a16:creationId xmlns:a16="http://schemas.microsoft.com/office/drawing/2014/main" id="{91078C4B-ADA1-4BE4-A7CE-61FCADF86537}"/>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2584" name="Text Box 15">
          <a:extLst>
            <a:ext uri="{FF2B5EF4-FFF2-40B4-BE49-F238E27FC236}">
              <a16:creationId xmlns:a16="http://schemas.microsoft.com/office/drawing/2014/main" id="{36B681BF-51A7-46F8-BCFF-A8AD75421429}"/>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585" name="Text Box 15">
          <a:extLst>
            <a:ext uri="{FF2B5EF4-FFF2-40B4-BE49-F238E27FC236}">
              <a16:creationId xmlns:a16="http://schemas.microsoft.com/office/drawing/2014/main" id="{A4AC8EA8-ECEC-48F3-9926-7DD8ED61BEB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586" name="Text Box 15">
          <a:extLst>
            <a:ext uri="{FF2B5EF4-FFF2-40B4-BE49-F238E27FC236}">
              <a16:creationId xmlns:a16="http://schemas.microsoft.com/office/drawing/2014/main" id="{D39E45EB-7C21-44DE-B6D0-05B36CF974F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587" name="Text Box 15">
          <a:extLst>
            <a:ext uri="{FF2B5EF4-FFF2-40B4-BE49-F238E27FC236}">
              <a16:creationId xmlns:a16="http://schemas.microsoft.com/office/drawing/2014/main" id="{D4676525-7C55-41A8-AC66-EAB82E4FCFD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588" name="Text Box 15">
          <a:extLst>
            <a:ext uri="{FF2B5EF4-FFF2-40B4-BE49-F238E27FC236}">
              <a16:creationId xmlns:a16="http://schemas.microsoft.com/office/drawing/2014/main" id="{1C931037-F664-4247-B49F-7F1B8A9BE66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9" name="Text Box 15">
          <a:extLst>
            <a:ext uri="{FF2B5EF4-FFF2-40B4-BE49-F238E27FC236}">
              <a16:creationId xmlns:a16="http://schemas.microsoft.com/office/drawing/2014/main" id="{0DE3CF75-FF18-4A27-AFDE-60437A32840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0" name="Text Box 16">
          <a:extLst>
            <a:ext uri="{FF2B5EF4-FFF2-40B4-BE49-F238E27FC236}">
              <a16:creationId xmlns:a16="http://schemas.microsoft.com/office/drawing/2014/main" id="{380C496B-1C02-4BE5-A9E0-B53155068F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1" name="Text Box 17">
          <a:extLst>
            <a:ext uri="{FF2B5EF4-FFF2-40B4-BE49-F238E27FC236}">
              <a16:creationId xmlns:a16="http://schemas.microsoft.com/office/drawing/2014/main" id="{62B8386C-4EC5-4673-A9FD-BE0AE2B4CB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2" name="Text Box 18">
          <a:extLst>
            <a:ext uri="{FF2B5EF4-FFF2-40B4-BE49-F238E27FC236}">
              <a16:creationId xmlns:a16="http://schemas.microsoft.com/office/drawing/2014/main" id="{C16A8FBD-7C97-4F0C-954C-EB5F9378DF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3" name="Text Box 19">
          <a:extLst>
            <a:ext uri="{FF2B5EF4-FFF2-40B4-BE49-F238E27FC236}">
              <a16:creationId xmlns:a16="http://schemas.microsoft.com/office/drawing/2014/main" id="{DFDBEA3D-9A8B-4819-8A80-2751394242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4" name="Text Box 16">
          <a:extLst>
            <a:ext uri="{FF2B5EF4-FFF2-40B4-BE49-F238E27FC236}">
              <a16:creationId xmlns:a16="http://schemas.microsoft.com/office/drawing/2014/main" id="{F4A4CA38-E01F-45A3-88AB-229BCD788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5" name="Text Box 17">
          <a:extLst>
            <a:ext uri="{FF2B5EF4-FFF2-40B4-BE49-F238E27FC236}">
              <a16:creationId xmlns:a16="http://schemas.microsoft.com/office/drawing/2014/main" id="{09D734CD-A1A3-4120-B80F-11F23918FB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6" name="Text Box 18">
          <a:extLst>
            <a:ext uri="{FF2B5EF4-FFF2-40B4-BE49-F238E27FC236}">
              <a16:creationId xmlns:a16="http://schemas.microsoft.com/office/drawing/2014/main" id="{42E13009-C004-4F5B-A9F2-4971F9A6412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7" name="Text Box 19">
          <a:extLst>
            <a:ext uri="{FF2B5EF4-FFF2-40B4-BE49-F238E27FC236}">
              <a16:creationId xmlns:a16="http://schemas.microsoft.com/office/drawing/2014/main" id="{59CB5CEF-57DF-46A8-AFD7-B4B171C91D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8" name="Text Box 16">
          <a:extLst>
            <a:ext uri="{FF2B5EF4-FFF2-40B4-BE49-F238E27FC236}">
              <a16:creationId xmlns:a16="http://schemas.microsoft.com/office/drawing/2014/main" id="{C4680E58-42C9-4811-BC24-BE22295E6E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9" name="Text Box 17">
          <a:extLst>
            <a:ext uri="{FF2B5EF4-FFF2-40B4-BE49-F238E27FC236}">
              <a16:creationId xmlns:a16="http://schemas.microsoft.com/office/drawing/2014/main" id="{CB15D5CB-D03D-4E8A-ADF8-AD24063059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0" name="Text Box 18">
          <a:extLst>
            <a:ext uri="{FF2B5EF4-FFF2-40B4-BE49-F238E27FC236}">
              <a16:creationId xmlns:a16="http://schemas.microsoft.com/office/drawing/2014/main" id="{DB7BBFBA-7DFA-429D-9FF8-79DFBEC7028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1" name="Text Box 19">
          <a:extLst>
            <a:ext uri="{FF2B5EF4-FFF2-40B4-BE49-F238E27FC236}">
              <a16:creationId xmlns:a16="http://schemas.microsoft.com/office/drawing/2014/main" id="{4B0059FC-4475-4E38-AACA-255456D61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02" name="Text Box 15">
          <a:extLst>
            <a:ext uri="{FF2B5EF4-FFF2-40B4-BE49-F238E27FC236}">
              <a16:creationId xmlns:a16="http://schemas.microsoft.com/office/drawing/2014/main" id="{30097EE6-F33E-47D2-881A-282A023578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3" name="Text Box 16">
          <a:extLst>
            <a:ext uri="{FF2B5EF4-FFF2-40B4-BE49-F238E27FC236}">
              <a16:creationId xmlns:a16="http://schemas.microsoft.com/office/drawing/2014/main" id="{6BF3B705-1BFB-48C3-90C9-5E9D3C0B3C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4" name="Text Box 17">
          <a:extLst>
            <a:ext uri="{FF2B5EF4-FFF2-40B4-BE49-F238E27FC236}">
              <a16:creationId xmlns:a16="http://schemas.microsoft.com/office/drawing/2014/main" id="{E7A39C8A-E00C-4C13-979E-9A5BA46E8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5" name="Text Box 18">
          <a:extLst>
            <a:ext uri="{FF2B5EF4-FFF2-40B4-BE49-F238E27FC236}">
              <a16:creationId xmlns:a16="http://schemas.microsoft.com/office/drawing/2014/main" id="{BEDA146E-0298-4AC7-88D9-1B0813B88FA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6" name="Text Box 19">
          <a:extLst>
            <a:ext uri="{FF2B5EF4-FFF2-40B4-BE49-F238E27FC236}">
              <a16:creationId xmlns:a16="http://schemas.microsoft.com/office/drawing/2014/main" id="{8213E026-2F1A-4962-9CCD-92EACDB067C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7" name="Text Box 16">
          <a:extLst>
            <a:ext uri="{FF2B5EF4-FFF2-40B4-BE49-F238E27FC236}">
              <a16:creationId xmlns:a16="http://schemas.microsoft.com/office/drawing/2014/main" id="{A58B29D9-CEFB-4049-A135-A18B0A5E80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8" name="Text Box 17">
          <a:extLst>
            <a:ext uri="{FF2B5EF4-FFF2-40B4-BE49-F238E27FC236}">
              <a16:creationId xmlns:a16="http://schemas.microsoft.com/office/drawing/2014/main" id="{AD8AE094-DDF1-445C-B778-6B0C16934F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9" name="Text Box 18">
          <a:extLst>
            <a:ext uri="{FF2B5EF4-FFF2-40B4-BE49-F238E27FC236}">
              <a16:creationId xmlns:a16="http://schemas.microsoft.com/office/drawing/2014/main" id="{145620FB-B4E9-4A6E-A459-3E198D2B81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0" name="Text Box 16">
          <a:extLst>
            <a:ext uri="{FF2B5EF4-FFF2-40B4-BE49-F238E27FC236}">
              <a16:creationId xmlns:a16="http://schemas.microsoft.com/office/drawing/2014/main" id="{DA72BD8B-F494-4917-A8A6-99FA2F567F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1" name="Text Box 17">
          <a:extLst>
            <a:ext uri="{FF2B5EF4-FFF2-40B4-BE49-F238E27FC236}">
              <a16:creationId xmlns:a16="http://schemas.microsoft.com/office/drawing/2014/main" id="{FB400F92-DBC7-4543-AF01-B633825BC39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2" name="Text Box 18">
          <a:extLst>
            <a:ext uri="{FF2B5EF4-FFF2-40B4-BE49-F238E27FC236}">
              <a16:creationId xmlns:a16="http://schemas.microsoft.com/office/drawing/2014/main" id="{D5FE6735-67D1-47D0-825A-05589B74A1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3" name="Text Box 19">
          <a:extLst>
            <a:ext uri="{FF2B5EF4-FFF2-40B4-BE49-F238E27FC236}">
              <a16:creationId xmlns:a16="http://schemas.microsoft.com/office/drawing/2014/main" id="{767F8C43-3B5D-4322-835B-9117E86A24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4" name="Text Box 16">
          <a:extLst>
            <a:ext uri="{FF2B5EF4-FFF2-40B4-BE49-F238E27FC236}">
              <a16:creationId xmlns:a16="http://schemas.microsoft.com/office/drawing/2014/main" id="{A14AADDB-62E7-43A0-91C5-CF139D6A5A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5" name="Text Box 17">
          <a:extLst>
            <a:ext uri="{FF2B5EF4-FFF2-40B4-BE49-F238E27FC236}">
              <a16:creationId xmlns:a16="http://schemas.microsoft.com/office/drawing/2014/main" id="{A9F6C0E3-0FC8-45B2-801D-FD125654F6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6" name="Text Box 18">
          <a:extLst>
            <a:ext uri="{FF2B5EF4-FFF2-40B4-BE49-F238E27FC236}">
              <a16:creationId xmlns:a16="http://schemas.microsoft.com/office/drawing/2014/main" id="{9C7CCAC2-5DB5-4462-969F-515466EBA6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7" name="Text Box 19">
          <a:extLst>
            <a:ext uri="{FF2B5EF4-FFF2-40B4-BE49-F238E27FC236}">
              <a16:creationId xmlns:a16="http://schemas.microsoft.com/office/drawing/2014/main" id="{745DAE4C-BE10-4E30-8CF7-642B90187F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2618" name="Text Box 15">
          <a:extLst>
            <a:ext uri="{FF2B5EF4-FFF2-40B4-BE49-F238E27FC236}">
              <a16:creationId xmlns:a16="http://schemas.microsoft.com/office/drawing/2014/main" id="{97D475FB-73FF-4ABF-AA01-9DF8A532993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619" name="Text Box 15">
          <a:extLst>
            <a:ext uri="{FF2B5EF4-FFF2-40B4-BE49-F238E27FC236}">
              <a16:creationId xmlns:a16="http://schemas.microsoft.com/office/drawing/2014/main" id="{18234D30-A47E-4C65-ACA5-BECE23F168E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620" name="Text Box 15">
          <a:extLst>
            <a:ext uri="{FF2B5EF4-FFF2-40B4-BE49-F238E27FC236}">
              <a16:creationId xmlns:a16="http://schemas.microsoft.com/office/drawing/2014/main" id="{7D281450-CA39-4FF3-81C3-8256BC7AF0C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621" name="Text Box 15">
          <a:extLst>
            <a:ext uri="{FF2B5EF4-FFF2-40B4-BE49-F238E27FC236}">
              <a16:creationId xmlns:a16="http://schemas.microsoft.com/office/drawing/2014/main" id="{78B166BF-1F24-481E-9FBC-D9E8F21D895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622" name="Text Box 15">
          <a:extLst>
            <a:ext uri="{FF2B5EF4-FFF2-40B4-BE49-F238E27FC236}">
              <a16:creationId xmlns:a16="http://schemas.microsoft.com/office/drawing/2014/main" id="{9E444D67-D966-4DCD-9716-59EF6394E99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2623" name="Text Box 15">
          <a:extLst>
            <a:ext uri="{FF2B5EF4-FFF2-40B4-BE49-F238E27FC236}">
              <a16:creationId xmlns:a16="http://schemas.microsoft.com/office/drawing/2014/main" id="{0568D20B-8046-4943-801F-E16ACB5B9A1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4" name="Text Box 16">
          <a:extLst>
            <a:ext uri="{FF2B5EF4-FFF2-40B4-BE49-F238E27FC236}">
              <a16:creationId xmlns:a16="http://schemas.microsoft.com/office/drawing/2014/main" id="{729D03FA-A19A-473C-A1C5-4CEA29CC7C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5" name="Text Box 17">
          <a:extLst>
            <a:ext uri="{FF2B5EF4-FFF2-40B4-BE49-F238E27FC236}">
              <a16:creationId xmlns:a16="http://schemas.microsoft.com/office/drawing/2014/main" id="{1F90CB33-C941-4162-A358-95E4A613093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6" name="Text Box 18">
          <a:extLst>
            <a:ext uri="{FF2B5EF4-FFF2-40B4-BE49-F238E27FC236}">
              <a16:creationId xmlns:a16="http://schemas.microsoft.com/office/drawing/2014/main" id="{AED43804-2821-48C5-8C3D-818D602588B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7" name="Text Box 19">
          <a:extLst>
            <a:ext uri="{FF2B5EF4-FFF2-40B4-BE49-F238E27FC236}">
              <a16:creationId xmlns:a16="http://schemas.microsoft.com/office/drawing/2014/main" id="{7293F6F9-2373-461E-B84D-818D08671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8" name="Text Box 16">
          <a:extLst>
            <a:ext uri="{FF2B5EF4-FFF2-40B4-BE49-F238E27FC236}">
              <a16:creationId xmlns:a16="http://schemas.microsoft.com/office/drawing/2014/main" id="{73E0C653-8F66-49D9-A6FE-D41FF00356C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9" name="Text Box 17">
          <a:extLst>
            <a:ext uri="{FF2B5EF4-FFF2-40B4-BE49-F238E27FC236}">
              <a16:creationId xmlns:a16="http://schemas.microsoft.com/office/drawing/2014/main" id="{9B354AC8-92C6-4788-A9C3-BB1CA4DD8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0" name="Text Box 18">
          <a:extLst>
            <a:ext uri="{FF2B5EF4-FFF2-40B4-BE49-F238E27FC236}">
              <a16:creationId xmlns:a16="http://schemas.microsoft.com/office/drawing/2014/main" id="{3EE182D8-91DD-4060-8E85-BC1520368B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1" name="Text Box 19">
          <a:extLst>
            <a:ext uri="{FF2B5EF4-FFF2-40B4-BE49-F238E27FC236}">
              <a16:creationId xmlns:a16="http://schemas.microsoft.com/office/drawing/2014/main" id="{8A86D8F8-2FF0-409D-A733-122F81059D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2" name="Text Box 16">
          <a:extLst>
            <a:ext uri="{FF2B5EF4-FFF2-40B4-BE49-F238E27FC236}">
              <a16:creationId xmlns:a16="http://schemas.microsoft.com/office/drawing/2014/main" id="{BBC3B9A7-6C7B-4CE4-BD71-2CF119B8F68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3" name="Text Box 17">
          <a:extLst>
            <a:ext uri="{FF2B5EF4-FFF2-40B4-BE49-F238E27FC236}">
              <a16:creationId xmlns:a16="http://schemas.microsoft.com/office/drawing/2014/main" id="{F921DFB6-D014-4CCF-A1C7-8161475B8B3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4" name="Text Box 18">
          <a:extLst>
            <a:ext uri="{FF2B5EF4-FFF2-40B4-BE49-F238E27FC236}">
              <a16:creationId xmlns:a16="http://schemas.microsoft.com/office/drawing/2014/main" id="{4ABCA292-B6B7-4FB4-8A6B-DD75273CCF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5" name="Text Box 19">
          <a:extLst>
            <a:ext uri="{FF2B5EF4-FFF2-40B4-BE49-F238E27FC236}">
              <a16:creationId xmlns:a16="http://schemas.microsoft.com/office/drawing/2014/main" id="{3638AB30-955B-4300-8F71-B4159950F97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36" name="Text Box 15">
          <a:extLst>
            <a:ext uri="{FF2B5EF4-FFF2-40B4-BE49-F238E27FC236}">
              <a16:creationId xmlns:a16="http://schemas.microsoft.com/office/drawing/2014/main" id="{6AEC20F3-9615-437B-8988-D08968DB9B2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7" name="Text Box 16">
          <a:extLst>
            <a:ext uri="{FF2B5EF4-FFF2-40B4-BE49-F238E27FC236}">
              <a16:creationId xmlns:a16="http://schemas.microsoft.com/office/drawing/2014/main" id="{B5A18003-B809-4F75-A825-B7BEF2146AC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8" name="Text Box 17">
          <a:extLst>
            <a:ext uri="{FF2B5EF4-FFF2-40B4-BE49-F238E27FC236}">
              <a16:creationId xmlns:a16="http://schemas.microsoft.com/office/drawing/2014/main" id="{4C392BFD-A43B-4D5F-80CC-1F0DE91006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9" name="Text Box 18">
          <a:extLst>
            <a:ext uri="{FF2B5EF4-FFF2-40B4-BE49-F238E27FC236}">
              <a16:creationId xmlns:a16="http://schemas.microsoft.com/office/drawing/2014/main" id="{C4BCB883-FEB5-4D70-9B94-A00EC59E2B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40" name="Text Box 19">
          <a:extLst>
            <a:ext uri="{FF2B5EF4-FFF2-40B4-BE49-F238E27FC236}">
              <a16:creationId xmlns:a16="http://schemas.microsoft.com/office/drawing/2014/main" id="{8DFE8D78-9BB6-4CC4-A5B7-420585599EF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641" name="Text Box 15">
          <a:extLst>
            <a:ext uri="{FF2B5EF4-FFF2-40B4-BE49-F238E27FC236}">
              <a16:creationId xmlns:a16="http://schemas.microsoft.com/office/drawing/2014/main" id="{963B4BFD-7280-4B87-9C37-AD3CC945F8B4}"/>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2" name="Text Box 16">
          <a:extLst>
            <a:ext uri="{FF2B5EF4-FFF2-40B4-BE49-F238E27FC236}">
              <a16:creationId xmlns:a16="http://schemas.microsoft.com/office/drawing/2014/main" id="{1027AC25-1BE0-48E9-A0A9-A2DA4993FB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3" name="Text Box 17">
          <a:extLst>
            <a:ext uri="{FF2B5EF4-FFF2-40B4-BE49-F238E27FC236}">
              <a16:creationId xmlns:a16="http://schemas.microsoft.com/office/drawing/2014/main" id="{5C7429F7-A945-40E5-BB05-478D240A494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4" name="Text Box 18">
          <a:extLst>
            <a:ext uri="{FF2B5EF4-FFF2-40B4-BE49-F238E27FC236}">
              <a16:creationId xmlns:a16="http://schemas.microsoft.com/office/drawing/2014/main" id="{C6E2AC5A-E62F-434F-A01D-2AC4E4F03B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5" name="Text Box 16">
          <a:extLst>
            <a:ext uri="{FF2B5EF4-FFF2-40B4-BE49-F238E27FC236}">
              <a16:creationId xmlns:a16="http://schemas.microsoft.com/office/drawing/2014/main" id="{F70BD09B-BE5A-4A58-BE8A-0E8BDCAD40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6" name="Text Box 17">
          <a:extLst>
            <a:ext uri="{FF2B5EF4-FFF2-40B4-BE49-F238E27FC236}">
              <a16:creationId xmlns:a16="http://schemas.microsoft.com/office/drawing/2014/main" id="{8F7FD432-E211-4167-9E65-0703576400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7" name="Text Box 18">
          <a:extLst>
            <a:ext uri="{FF2B5EF4-FFF2-40B4-BE49-F238E27FC236}">
              <a16:creationId xmlns:a16="http://schemas.microsoft.com/office/drawing/2014/main" id="{0FFC003C-25B5-4FB2-8CBF-21D04A7B94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8" name="Text Box 19">
          <a:extLst>
            <a:ext uri="{FF2B5EF4-FFF2-40B4-BE49-F238E27FC236}">
              <a16:creationId xmlns:a16="http://schemas.microsoft.com/office/drawing/2014/main" id="{055D50F0-A9B5-4DB5-8262-FA3733DE95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9" name="Text Box 16">
          <a:extLst>
            <a:ext uri="{FF2B5EF4-FFF2-40B4-BE49-F238E27FC236}">
              <a16:creationId xmlns:a16="http://schemas.microsoft.com/office/drawing/2014/main" id="{C8E7BC7F-A86F-4A74-B912-11C60AC257D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0" name="Text Box 17">
          <a:extLst>
            <a:ext uri="{FF2B5EF4-FFF2-40B4-BE49-F238E27FC236}">
              <a16:creationId xmlns:a16="http://schemas.microsoft.com/office/drawing/2014/main" id="{CF42D97F-3136-4E60-9408-9D3406BFB77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1" name="Text Box 18">
          <a:extLst>
            <a:ext uri="{FF2B5EF4-FFF2-40B4-BE49-F238E27FC236}">
              <a16:creationId xmlns:a16="http://schemas.microsoft.com/office/drawing/2014/main" id="{90C595C0-31E0-4D22-AEB3-65518CD886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52" name="Text Box 15">
          <a:extLst>
            <a:ext uri="{FF2B5EF4-FFF2-40B4-BE49-F238E27FC236}">
              <a16:creationId xmlns:a16="http://schemas.microsoft.com/office/drawing/2014/main" id="{C91BE9F3-E80D-4192-A787-2E8CC0CF82B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3" name="Text Box 16">
          <a:extLst>
            <a:ext uri="{FF2B5EF4-FFF2-40B4-BE49-F238E27FC236}">
              <a16:creationId xmlns:a16="http://schemas.microsoft.com/office/drawing/2014/main" id="{FF076C2A-1EA4-4AEA-9734-AE3E6581B9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4" name="Text Box 17">
          <a:extLst>
            <a:ext uri="{FF2B5EF4-FFF2-40B4-BE49-F238E27FC236}">
              <a16:creationId xmlns:a16="http://schemas.microsoft.com/office/drawing/2014/main" id="{79BA1849-C040-4004-9E8D-CAA86443E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5" name="Text Box 18">
          <a:extLst>
            <a:ext uri="{FF2B5EF4-FFF2-40B4-BE49-F238E27FC236}">
              <a16:creationId xmlns:a16="http://schemas.microsoft.com/office/drawing/2014/main" id="{F6E5E48D-ED68-41EA-BC91-9A3FF3B728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6" name="Text Box 19">
          <a:extLst>
            <a:ext uri="{FF2B5EF4-FFF2-40B4-BE49-F238E27FC236}">
              <a16:creationId xmlns:a16="http://schemas.microsoft.com/office/drawing/2014/main" id="{2DDB3E8A-FA2A-4688-82A9-13364550B3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7" name="Text Box 16">
          <a:extLst>
            <a:ext uri="{FF2B5EF4-FFF2-40B4-BE49-F238E27FC236}">
              <a16:creationId xmlns:a16="http://schemas.microsoft.com/office/drawing/2014/main" id="{F78F7BE2-CAA4-4F72-BD77-3D22006AB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8" name="Text Box 17">
          <a:extLst>
            <a:ext uri="{FF2B5EF4-FFF2-40B4-BE49-F238E27FC236}">
              <a16:creationId xmlns:a16="http://schemas.microsoft.com/office/drawing/2014/main" id="{00568E68-BA3B-43F2-98F9-E5CD98D7CB6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9" name="Text Box 18">
          <a:extLst>
            <a:ext uri="{FF2B5EF4-FFF2-40B4-BE49-F238E27FC236}">
              <a16:creationId xmlns:a16="http://schemas.microsoft.com/office/drawing/2014/main" id="{9EE0829D-316C-45AE-B832-8EBCBF5BAD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60" name="Text Box 19">
          <a:extLst>
            <a:ext uri="{FF2B5EF4-FFF2-40B4-BE49-F238E27FC236}">
              <a16:creationId xmlns:a16="http://schemas.microsoft.com/office/drawing/2014/main" id="{5E9C82A6-7B59-4475-8268-25E513D2FE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1" name="Text Box 16">
          <a:extLst>
            <a:ext uri="{FF2B5EF4-FFF2-40B4-BE49-F238E27FC236}">
              <a16:creationId xmlns:a16="http://schemas.microsoft.com/office/drawing/2014/main" id="{7C4281AE-2B93-47EB-B788-2D122B716F0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2" name="Text Box 17">
          <a:extLst>
            <a:ext uri="{FF2B5EF4-FFF2-40B4-BE49-F238E27FC236}">
              <a16:creationId xmlns:a16="http://schemas.microsoft.com/office/drawing/2014/main" id="{84AF8213-D524-4CFB-8136-CA202C82662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3" name="Text Box 18">
          <a:extLst>
            <a:ext uri="{FF2B5EF4-FFF2-40B4-BE49-F238E27FC236}">
              <a16:creationId xmlns:a16="http://schemas.microsoft.com/office/drawing/2014/main" id="{09885D82-B59A-4724-8D77-A519E16B9E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4" name="Text Box 19">
          <a:extLst>
            <a:ext uri="{FF2B5EF4-FFF2-40B4-BE49-F238E27FC236}">
              <a16:creationId xmlns:a16="http://schemas.microsoft.com/office/drawing/2014/main" id="{C1269595-A4F0-456C-A7CD-28379C6E83B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65" name="Text Box 15">
          <a:extLst>
            <a:ext uri="{FF2B5EF4-FFF2-40B4-BE49-F238E27FC236}">
              <a16:creationId xmlns:a16="http://schemas.microsoft.com/office/drawing/2014/main" id="{4E22EAD1-4A4F-469B-B8EC-7058063BE05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6" name="Text Box 16">
          <a:extLst>
            <a:ext uri="{FF2B5EF4-FFF2-40B4-BE49-F238E27FC236}">
              <a16:creationId xmlns:a16="http://schemas.microsoft.com/office/drawing/2014/main" id="{8E8C3CE8-1BEB-4BBD-9BC3-55BD29E33C7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7" name="Text Box 17">
          <a:extLst>
            <a:ext uri="{FF2B5EF4-FFF2-40B4-BE49-F238E27FC236}">
              <a16:creationId xmlns:a16="http://schemas.microsoft.com/office/drawing/2014/main" id="{B4E7DF71-F979-4C98-AC10-7CE8E1FC73E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8" name="Text Box 18">
          <a:extLst>
            <a:ext uri="{FF2B5EF4-FFF2-40B4-BE49-F238E27FC236}">
              <a16:creationId xmlns:a16="http://schemas.microsoft.com/office/drawing/2014/main" id="{5DA9130E-A1D6-4F97-A680-F8A0AA67EE3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9" name="Text Box 19">
          <a:extLst>
            <a:ext uri="{FF2B5EF4-FFF2-40B4-BE49-F238E27FC236}">
              <a16:creationId xmlns:a16="http://schemas.microsoft.com/office/drawing/2014/main" id="{3D8B161F-D7A4-406B-AD30-570ABBFA84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0" name="Text Box 16">
          <a:extLst>
            <a:ext uri="{FF2B5EF4-FFF2-40B4-BE49-F238E27FC236}">
              <a16:creationId xmlns:a16="http://schemas.microsoft.com/office/drawing/2014/main" id="{6E73EC7F-D365-4E89-B99D-B68A6DF9AA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1" name="Text Box 17">
          <a:extLst>
            <a:ext uri="{FF2B5EF4-FFF2-40B4-BE49-F238E27FC236}">
              <a16:creationId xmlns:a16="http://schemas.microsoft.com/office/drawing/2014/main" id="{134FFAF2-7A72-4750-84D1-D022A23175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672" name="Text Box 18">
          <a:extLst>
            <a:ext uri="{FF2B5EF4-FFF2-40B4-BE49-F238E27FC236}">
              <a16:creationId xmlns:a16="http://schemas.microsoft.com/office/drawing/2014/main" id="{612F5939-24B4-4DDC-95D6-9BD26CA2177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3" name="Text Box 16">
          <a:extLst>
            <a:ext uri="{FF2B5EF4-FFF2-40B4-BE49-F238E27FC236}">
              <a16:creationId xmlns:a16="http://schemas.microsoft.com/office/drawing/2014/main" id="{FB0A910F-3352-41A6-8F57-4421A5B4D6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4" name="Text Box 17">
          <a:extLst>
            <a:ext uri="{FF2B5EF4-FFF2-40B4-BE49-F238E27FC236}">
              <a16:creationId xmlns:a16="http://schemas.microsoft.com/office/drawing/2014/main" id="{7F4A7FBD-F71D-4C37-A616-946D6B96BF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5" name="Text Box 18">
          <a:extLst>
            <a:ext uri="{FF2B5EF4-FFF2-40B4-BE49-F238E27FC236}">
              <a16:creationId xmlns:a16="http://schemas.microsoft.com/office/drawing/2014/main" id="{E5BD7DD5-711D-4890-9D92-AF9107C0CCF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6" name="Text Box 19">
          <a:extLst>
            <a:ext uri="{FF2B5EF4-FFF2-40B4-BE49-F238E27FC236}">
              <a16:creationId xmlns:a16="http://schemas.microsoft.com/office/drawing/2014/main" id="{4EF3D72A-224D-4087-8E1A-F5E721106D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7" name="Text Box 16">
          <a:extLst>
            <a:ext uri="{FF2B5EF4-FFF2-40B4-BE49-F238E27FC236}">
              <a16:creationId xmlns:a16="http://schemas.microsoft.com/office/drawing/2014/main" id="{C915B8EC-1BAF-4636-A63D-DBF109948A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78" name="Text Box 15">
          <a:extLst>
            <a:ext uri="{FF2B5EF4-FFF2-40B4-BE49-F238E27FC236}">
              <a16:creationId xmlns:a16="http://schemas.microsoft.com/office/drawing/2014/main" id="{4E5D9C65-1005-4003-9A62-F591F1ED5B7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679" name="Text Box 15">
          <a:extLst>
            <a:ext uri="{FF2B5EF4-FFF2-40B4-BE49-F238E27FC236}">
              <a16:creationId xmlns:a16="http://schemas.microsoft.com/office/drawing/2014/main" id="{8511F78D-F366-4419-AFA4-824B9B2E067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680" name="Text Box 15">
          <a:extLst>
            <a:ext uri="{FF2B5EF4-FFF2-40B4-BE49-F238E27FC236}">
              <a16:creationId xmlns:a16="http://schemas.microsoft.com/office/drawing/2014/main" id="{CE87F8C3-207B-4205-BB80-266F76A28C7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681" name="Text Box 15">
          <a:extLst>
            <a:ext uri="{FF2B5EF4-FFF2-40B4-BE49-F238E27FC236}">
              <a16:creationId xmlns:a16="http://schemas.microsoft.com/office/drawing/2014/main" id="{4BAC2287-EA25-4C38-BA8E-162B728F8CF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682" name="Text Box 15">
          <a:extLst>
            <a:ext uri="{FF2B5EF4-FFF2-40B4-BE49-F238E27FC236}">
              <a16:creationId xmlns:a16="http://schemas.microsoft.com/office/drawing/2014/main" id="{4F8F6CF0-F228-46DF-9F93-7E21A67C217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683" name="Text Box 15">
          <a:extLst>
            <a:ext uri="{FF2B5EF4-FFF2-40B4-BE49-F238E27FC236}">
              <a16:creationId xmlns:a16="http://schemas.microsoft.com/office/drawing/2014/main" id="{D123ED7F-089C-4F1A-A3F4-D87D0D865BC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84" name="Text Box 15">
          <a:extLst>
            <a:ext uri="{FF2B5EF4-FFF2-40B4-BE49-F238E27FC236}">
              <a16:creationId xmlns:a16="http://schemas.microsoft.com/office/drawing/2014/main" id="{C17CA207-69FD-4F42-9757-4FE952AB42D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5" name="Text Box 16">
          <a:extLst>
            <a:ext uri="{FF2B5EF4-FFF2-40B4-BE49-F238E27FC236}">
              <a16:creationId xmlns:a16="http://schemas.microsoft.com/office/drawing/2014/main" id="{546D87F2-88D0-427D-9B9C-3B7F4806D28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6" name="Text Box 17">
          <a:extLst>
            <a:ext uri="{FF2B5EF4-FFF2-40B4-BE49-F238E27FC236}">
              <a16:creationId xmlns:a16="http://schemas.microsoft.com/office/drawing/2014/main" id="{44EDB9DD-C6BB-4BDF-9DA8-F1259E5FE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7" name="Text Box 18">
          <a:extLst>
            <a:ext uri="{FF2B5EF4-FFF2-40B4-BE49-F238E27FC236}">
              <a16:creationId xmlns:a16="http://schemas.microsoft.com/office/drawing/2014/main" id="{F0E38515-820C-407A-810F-F56B14A919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8" name="Text Box 19">
          <a:extLst>
            <a:ext uri="{FF2B5EF4-FFF2-40B4-BE49-F238E27FC236}">
              <a16:creationId xmlns:a16="http://schemas.microsoft.com/office/drawing/2014/main" id="{99004E3D-414D-43E0-960C-7A48067437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89" name="Text Box 16">
          <a:extLst>
            <a:ext uri="{FF2B5EF4-FFF2-40B4-BE49-F238E27FC236}">
              <a16:creationId xmlns:a16="http://schemas.microsoft.com/office/drawing/2014/main" id="{FD2C4FBF-F963-4ACE-BA0A-0DAFA23F57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0" name="Text Box 17">
          <a:extLst>
            <a:ext uri="{FF2B5EF4-FFF2-40B4-BE49-F238E27FC236}">
              <a16:creationId xmlns:a16="http://schemas.microsoft.com/office/drawing/2014/main" id="{ECAE160A-9091-4BA7-B7BB-2D877DB7DA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1" name="Text Box 18">
          <a:extLst>
            <a:ext uri="{FF2B5EF4-FFF2-40B4-BE49-F238E27FC236}">
              <a16:creationId xmlns:a16="http://schemas.microsoft.com/office/drawing/2014/main" id="{8FA432B4-A9AC-4989-8191-CB4DE1F5E9E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2" name="Text Box 19">
          <a:extLst>
            <a:ext uri="{FF2B5EF4-FFF2-40B4-BE49-F238E27FC236}">
              <a16:creationId xmlns:a16="http://schemas.microsoft.com/office/drawing/2014/main" id="{CFC81269-924A-4BAB-99E6-A52110A395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3" name="Text Box 16">
          <a:extLst>
            <a:ext uri="{FF2B5EF4-FFF2-40B4-BE49-F238E27FC236}">
              <a16:creationId xmlns:a16="http://schemas.microsoft.com/office/drawing/2014/main" id="{E6BAB2EC-F6DE-4491-81CD-836E115478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4" name="Text Box 17">
          <a:extLst>
            <a:ext uri="{FF2B5EF4-FFF2-40B4-BE49-F238E27FC236}">
              <a16:creationId xmlns:a16="http://schemas.microsoft.com/office/drawing/2014/main" id="{6DBE44F3-9FFC-49D0-BD66-08D5C526F81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5" name="Text Box 18">
          <a:extLst>
            <a:ext uri="{FF2B5EF4-FFF2-40B4-BE49-F238E27FC236}">
              <a16:creationId xmlns:a16="http://schemas.microsoft.com/office/drawing/2014/main" id="{BEC3606C-ADBE-48E9-875A-005A3B30F68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6" name="Text Box 19">
          <a:extLst>
            <a:ext uri="{FF2B5EF4-FFF2-40B4-BE49-F238E27FC236}">
              <a16:creationId xmlns:a16="http://schemas.microsoft.com/office/drawing/2014/main" id="{87F5856A-058F-4CC7-90DC-BB7365549B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697" name="Text Box 15">
          <a:extLst>
            <a:ext uri="{FF2B5EF4-FFF2-40B4-BE49-F238E27FC236}">
              <a16:creationId xmlns:a16="http://schemas.microsoft.com/office/drawing/2014/main" id="{4C3E2809-417F-4D59-A643-BA3334BB1F4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8" name="Text Box 16">
          <a:extLst>
            <a:ext uri="{FF2B5EF4-FFF2-40B4-BE49-F238E27FC236}">
              <a16:creationId xmlns:a16="http://schemas.microsoft.com/office/drawing/2014/main" id="{AB905C9C-7258-4C96-B363-5B3E82736B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9" name="Text Box 17">
          <a:extLst>
            <a:ext uri="{FF2B5EF4-FFF2-40B4-BE49-F238E27FC236}">
              <a16:creationId xmlns:a16="http://schemas.microsoft.com/office/drawing/2014/main" id="{90825C06-DFF9-439D-8720-9724E9CAC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0" name="Text Box 18">
          <a:extLst>
            <a:ext uri="{FF2B5EF4-FFF2-40B4-BE49-F238E27FC236}">
              <a16:creationId xmlns:a16="http://schemas.microsoft.com/office/drawing/2014/main" id="{11FF6F19-E047-4858-8EB7-2202B20D2D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1" name="Text Box 19">
          <a:extLst>
            <a:ext uri="{FF2B5EF4-FFF2-40B4-BE49-F238E27FC236}">
              <a16:creationId xmlns:a16="http://schemas.microsoft.com/office/drawing/2014/main" id="{F71777B8-1084-476F-A712-8678016228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2" name="Text Box 16">
          <a:extLst>
            <a:ext uri="{FF2B5EF4-FFF2-40B4-BE49-F238E27FC236}">
              <a16:creationId xmlns:a16="http://schemas.microsoft.com/office/drawing/2014/main" id="{BAA0A486-B659-4B19-8340-501E321DD7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3" name="Text Box 17">
          <a:extLst>
            <a:ext uri="{FF2B5EF4-FFF2-40B4-BE49-F238E27FC236}">
              <a16:creationId xmlns:a16="http://schemas.microsoft.com/office/drawing/2014/main" id="{E0408D2B-51FD-4C10-8CD8-AD8710E46B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4" name="Text Box 18">
          <a:extLst>
            <a:ext uri="{FF2B5EF4-FFF2-40B4-BE49-F238E27FC236}">
              <a16:creationId xmlns:a16="http://schemas.microsoft.com/office/drawing/2014/main" id="{7A993A80-98ED-4F15-A89A-820297EA76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5" name="Text Box 16">
          <a:extLst>
            <a:ext uri="{FF2B5EF4-FFF2-40B4-BE49-F238E27FC236}">
              <a16:creationId xmlns:a16="http://schemas.microsoft.com/office/drawing/2014/main" id="{021DBD65-298B-4544-9CD2-DE2B4154D94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6" name="Text Box 17">
          <a:extLst>
            <a:ext uri="{FF2B5EF4-FFF2-40B4-BE49-F238E27FC236}">
              <a16:creationId xmlns:a16="http://schemas.microsoft.com/office/drawing/2014/main" id="{AFA8462C-7A79-405B-807D-6EA2ACCFEA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7" name="Text Box 18">
          <a:extLst>
            <a:ext uri="{FF2B5EF4-FFF2-40B4-BE49-F238E27FC236}">
              <a16:creationId xmlns:a16="http://schemas.microsoft.com/office/drawing/2014/main" id="{B8EAB939-A63E-4FCD-9953-42588E41414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8" name="Text Box 19">
          <a:extLst>
            <a:ext uri="{FF2B5EF4-FFF2-40B4-BE49-F238E27FC236}">
              <a16:creationId xmlns:a16="http://schemas.microsoft.com/office/drawing/2014/main" id="{7B36C622-9AC1-4219-8444-CF51712DC25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9" name="Text Box 16">
          <a:extLst>
            <a:ext uri="{FF2B5EF4-FFF2-40B4-BE49-F238E27FC236}">
              <a16:creationId xmlns:a16="http://schemas.microsoft.com/office/drawing/2014/main" id="{B3727848-8991-4C58-A15B-4024DC3016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0" name="Text Box 17">
          <a:extLst>
            <a:ext uri="{FF2B5EF4-FFF2-40B4-BE49-F238E27FC236}">
              <a16:creationId xmlns:a16="http://schemas.microsoft.com/office/drawing/2014/main" id="{AEEF6393-00A6-4226-B52F-F33DC43B2E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1" name="Text Box 18">
          <a:extLst>
            <a:ext uri="{FF2B5EF4-FFF2-40B4-BE49-F238E27FC236}">
              <a16:creationId xmlns:a16="http://schemas.microsoft.com/office/drawing/2014/main" id="{16A1E27D-C104-4D83-9E2A-BC1E269674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2" name="Text Box 19">
          <a:extLst>
            <a:ext uri="{FF2B5EF4-FFF2-40B4-BE49-F238E27FC236}">
              <a16:creationId xmlns:a16="http://schemas.microsoft.com/office/drawing/2014/main" id="{4B92C1F7-15A3-43D2-ACD4-5EA1A3B006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713" name="Text Box 15">
          <a:extLst>
            <a:ext uri="{FF2B5EF4-FFF2-40B4-BE49-F238E27FC236}">
              <a16:creationId xmlns:a16="http://schemas.microsoft.com/office/drawing/2014/main" id="{B7A50176-BCE5-4F2D-9488-EC74E89C62AA}"/>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714" name="Text Box 15">
          <a:extLst>
            <a:ext uri="{FF2B5EF4-FFF2-40B4-BE49-F238E27FC236}">
              <a16:creationId xmlns:a16="http://schemas.microsoft.com/office/drawing/2014/main" id="{58B64812-3374-4A55-BBBA-F186454E92E7}"/>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715" name="Text Box 15">
          <a:extLst>
            <a:ext uri="{FF2B5EF4-FFF2-40B4-BE49-F238E27FC236}">
              <a16:creationId xmlns:a16="http://schemas.microsoft.com/office/drawing/2014/main" id="{E4CA91C3-7B89-4096-BFD5-A359D080D40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716" name="Text Box 15">
          <a:extLst>
            <a:ext uri="{FF2B5EF4-FFF2-40B4-BE49-F238E27FC236}">
              <a16:creationId xmlns:a16="http://schemas.microsoft.com/office/drawing/2014/main" id="{89726DA6-E092-428D-A0A5-FE12313F10D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717" name="Text Box 15">
          <a:extLst>
            <a:ext uri="{FF2B5EF4-FFF2-40B4-BE49-F238E27FC236}">
              <a16:creationId xmlns:a16="http://schemas.microsoft.com/office/drawing/2014/main" id="{B0229B05-7CE4-4A3E-958F-C1422D0C6B9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718" name="Text Box 15">
          <a:extLst>
            <a:ext uri="{FF2B5EF4-FFF2-40B4-BE49-F238E27FC236}">
              <a16:creationId xmlns:a16="http://schemas.microsoft.com/office/drawing/2014/main" id="{6B163965-7868-4282-B834-57AC52D8F92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19" name="Text Box 16">
          <a:extLst>
            <a:ext uri="{FF2B5EF4-FFF2-40B4-BE49-F238E27FC236}">
              <a16:creationId xmlns:a16="http://schemas.microsoft.com/office/drawing/2014/main" id="{DCFD0E3F-9910-4457-9DC8-6D12CBE793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0" name="Text Box 17">
          <a:extLst>
            <a:ext uri="{FF2B5EF4-FFF2-40B4-BE49-F238E27FC236}">
              <a16:creationId xmlns:a16="http://schemas.microsoft.com/office/drawing/2014/main" id="{9364E9B6-B696-4FB9-9365-201824DC5C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1" name="Text Box 18">
          <a:extLst>
            <a:ext uri="{FF2B5EF4-FFF2-40B4-BE49-F238E27FC236}">
              <a16:creationId xmlns:a16="http://schemas.microsoft.com/office/drawing/2014/main" id="{06776CD8-214D-471A-BC9D-C24D514DE7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2" name="Text Box 19">
          <a:extLst>
            <a:ext uri="{FF2B5EF4-FFF2-40B4-BE49-F238E27FC236}">
              <a16:creationId xmlns:a16="http://schemas.microsoft.com/office/drawing/2014/main" id="{779F28FE-7C99-4E5C-A379-A5490F6E45A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3" name="Text Box 16">
          <a:extLst>
            <a:ext uri="{FF2B5EF4-FFF2-40B4-BE49-F238E27FC236}">
              <a16:creationId xmlns:a16="http://schemas.microsoft.com/office/drawing/2014/main" id="{C93F5A89-7CBA-4AD1-B8BA-A8400657DC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4" name="Text Box 17">
          <a:extLst>
            <a:ext uri="{FF2B5EF4-FFF2-40B4-BE49-F238E27FC236}">
              <a16:creationId xmlns:a16="http://schemas.microsoft.com/office/drawing/2014/main" id="{7C1CE767-93F3-4351-B02B-54350E6531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5" name="Text Box 18">
          <a:extLst>
            <a:ext uri="{FF2B5EF4-FFF2-40B4-BE49-F238E27FC236}">
              <a16:creationId xmlns:a16="http://schemas.microsoft.com/office/drawing/2014/main" id="{8E97FAEF-2008-4EA6-8639-338E35E783C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6" name="Text Box 19">
          <a:extLst>
            <a:ext uri="{FF2B5EF4-FFF2-40B4-BE49-F238E27FC236}">
              <a16:creationId xmlns:a16="http://schemas.microsoft.com/office/drawing/2014/main" id="{0CABD05E-EFAB-4307-88F4-5AB8C661A97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7" name="Text Box 16">
          <a:extLst>
            <a:ext uri="{FF2B5EF4-FFF2-40B4-BE49-F238E27FC236}">
              <a16:creationId xmlns:a16="http://schemas.microsoft.com/office/drawing/2014/main" id="{179D6724-3369-447F-8F3F-D302BBFC79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8" name="Text Box 17">
          <a:extLst>
            <a:ext uri="{FF2B5EF4-FFF2-40B4-BE49-F238E27FC236}">
              <a16:creationId xmlns:a16="http://schemas.microsoft.com/office/drawing/2014/main" id="{5A18391A-2DF2-420E-8C88-0D7C04D9CA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9" name="Text Box 18">
          <a:extLst>
            <a:ext uri="{FF2B5EF4-FFF2-40B4-BE49-F238E27FC236}">
              <a16:creationId xmlns:a16="http://schemas.microsoft.com/office/drawing/2014/main" id="{0CB145CE-0D63-49AF-A0C1-76BD48CDD2C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30" name="Text Box 19">
          <a:extLst>
            <a:ext uri="{FF2B5EF4-FFF2-40B4-BE49-F238E27FC236}">
              <a16:creationId xmlns:a16="http://schemas.microsoft.com/office/drawing/2014/main" id="{2979A023-F7E2-4C6D-A344-F49A37A14D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31" name="Text Box 15">
          <a:extLst>
            <a:ext uri="{FF2B5EF4-FFF2-40B4-BE49-F238E27FC236}">
              <a16:creationId xmlns:a16="http://schemas.microsoft.com/office/drawing/2014/main" id="{BC4399CF-2E07-4126-805F-B6EDB3A3C61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2" name="Text Box 16">
          <a:extLst>
            <a:ext uri="{FF2B5EF4-FFF2-40B4-BE49-F238E27FC236}">
              <a16:creationId xmlns:a16="http://schemas.microsoft.com/office/drawing/2014/main" id="{E926C60A-73C0-4AE2-BE0F-D32CEC221C4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3" name="Text Box 17">
          <a:extLst>
            <a:ext uri="{FF2B5EF4-FFF2-40B4-BE49-F238E27FC236}">
              <a16:creationId xmlns:a16="http://schemas.microsoft.com/office/drawing/2014/main" id="{2DED00CB-B383-47CC-8F22-E2260258ED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4" name="Text Box 18">
          <a:extLst>
            <a:ext uri="{FF2B5EF4-FFF2-40B4-BE49-F238E27FC236}">
              <a16:creationId xmlns:a16="http://schemas.microsoft.com/office/drawing/2014/main" id="{E7915292-14FD-43E5-81FE-4649D07619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5" name="Text Box 19">
          <a:extLst>
            <a:ext uri="{FF2B5EF4-FFF2-40B4-BE49-F238E27FC236}">
              <a16:creationId xmlns:a16="http://schemas.microsoft.com/office/drawing/2014/main" id="{EABD1965-7E71-4805-BBAD-D869C41BD0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736" name="Text Box 15">
          <a:extLst>
            <a:ext uri="{FF2B5EF4-FFF2-40B4-BE49-F238E27FC236}">
              <a16:creationId xmlns:a16="http://schemas.microsoft.com/office/drawing/2014/main" id="{CFBF7122-7DAD-43FF-9441-AE9084AD6ECC}"/>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7" name="Text Box 16">
          <a:extLst>
            <a:ext uri="{FF2B5EF4-FFF2-40B4-BE49-F238E27FC236}">
              <a16:creationId xmlns:a16="http://schemas.microsoft.com/office/drawing/2014/main" id="{397F0833-83A4-473A-911E-C6811102D15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8" name="Text Box 17">
          <a:extLst>
            <a:ext uri="{FF2B5EF4-FFF2-40B4-BE49-F238E27FC236}">
              <a16:creationId xmlns:a16="http://schemas.microsoft.com/office/drawing/2014/main" id="{DE9C5E95-632A-4C17-9E1C-875FB588D1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9" name="Text Box 18">
          <a:extLst>
            <a:ext uri="{FF2B5EF4-FFF2-40B4-BE49-F238E27FC236}">
              <a16:creationId xmlns:a16="http://schemas.microsoft.com/office/drawing/2014/main" id="{8A018176-1B09-4C26-86A5-76ED844FA0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0" name="Text Box 16">
          <a:extLst>
            <a:ext uri="{FF2B5EF4-FFF2-40B4-BE49-F238E27FC236}">
              <a16:creationId xmlns:a16="http://schemas.microsoft.com/office/drawing/2014/main" id="{79F14742-2316-49A9-B010-31BCC39A15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1" name="Text Box 17">
          <a:extLst>
            <a:ext uri="{FF2B5EF4-FFF2-40B4-BE49-F238E27FC236}">
              <a16:creationId xmlns:a16="http://schemas.microsoft.com/office/drawing/2014/main" id="{E6F9E6B8-265A-4FEC-B5CA-E8B0B704E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2" name="Text Box 18">
          <a:extLst>
            <a:ext uri="{FF2B5EF4-FFF2-40B4-BE49-F238E27FC236}">
              <a16:creationId xmlns:a16="http://schemas.microsoft.com/office/drawing/2014/main" id="{9EF0AE0D-FC25-4079-9F49-9AB2B13799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3" name="Text Box 19">
          <a:extLst>
            <a:ext uri="{FF2B5EF4-FFF2-40B4-BE49-F238E27FC236}">
              <a16:creationId xmlns:a16="http://schemas.microsoft.com/office/drawing/2014/main" id="{DE31B77C-9941-486E-8062-9A9F7F6D86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4" name="Text Box 16">
          <a:extLst>
            <a:ext uri="{FF2B5EF4-FFF2-40B4-BE49-F238E27FC236}">
              <a16:creationId xmlns:a16="http://schemas.microsoft.com/office/drawing/2014/main" id="{11EAB210-5871-434A-BDAA-318DA57BF0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5" name="Text Box 17">
          <a:extLst>
            <a:ext uri="{FF2B5EF4-FFF2-40B4-BE49-F238E27FC236}">
              <a16:creationId xmlns:a16="http://schemas.microsoft.com/office/drawing/2014/main" id="{0572CC8D-AF7E-4CFF-ACF1-8C7AAB7103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6" name="Text Box 18">
          <a:extLst>
            <a:ext uri="{FF2B5EF4-FFF2-40B4-BE49-F238E27FC236}">
              <a16:creationId xmlns:a16="http://schemas.microsoft.com/office/drawing/2014/main" id="{558C9B18-431B-402D-AE59-29355F8876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47" name="Text Box 15">
          <a:extLst>
            <a:ext uri="{FF2B5EF4-FFF2-40B4-BE49-F238E27FC236}">
              <a16:creationId xmlns:a16="http://schemas.microsoft.com/office/drawing/2014/main" id="{3DDB0D32-ACB1-4EF8-B115-E4ADEAB5BE0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8" name="Text Box 16">
          <a:extLst>
            <a:ext uri="{FF2B5EF4-FFF2-40B4-BE49-F238E27FC236}">
              <a16:creationId xmlns:a16="http://schemas.microsoft.com/office/drawing/2014/main" id="{C1F2A08F-D154-4B97-B567-47C6254D5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9" name="Text Box 17">
          <a:extLst>
            <a:ext uri="{FF2B5EF4-FFF2-40B4-BE49-F238E27FC236}">
              <a16:creationId xmlns:a16="http://schemas.microsoft.com/office/drawing/2014/main" id="{7CE92245-13ED-47B2-BCBE-3252AA8CBF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0" name="Text Box 18">
          <a:extLst>
            <a:ext uri="{FF2B5EF4-FFF2-40B4-BE49-F238E27FC236}">
              <a16:creationId xmlns:a16="http://schemas.microsoft.com/office/drawing/2014/main" id="{E1A29A6E-0F6B-4BEE-8782-D3866151FF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1" name="Text Box 19">
          <a:extLst>
            <a:ext uri="{FF2B5EF4-FFF2-40B4-BE49-F238E27FC236}">
              <a16:creationId xmlns:a16="http://schemas.microsoft.com/office/drawing/2014/main" id="{AA06832A-E755-4F17-81D2-811B4B4024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2" name="Text Box 16">
          <a:extLst>
            <a:ext uri="{FF2B5EF4-FFF2-40B4-BE49-F238E27FC236}">
              <a16:creationId xmlns:a16="http://schemas.microsoft.com/office/drawing/2014/main" id="{4E89A8BD-E8CE-4AC8-9D1D-EE203AFC9FC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3" name="Text Box 17">
          <a:extLst>
            <a:ext uri="{FF2B5EF4-FFF2-40B4-BE49-F238E27FC236}">
              <a16:creationId xmlns:a16="http://schemas.microsoft.com/office/drawing/2014/main" id="{BA0DF1D9-DAF7-403E-9D80-C3A1C1208B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4" name="Text Box 18">
          <a:extLst>
            <a:ext uri="{FF2B5EF4-FFF2-40B4-BE49-F238E27FC236}">
              <a16:creationId xmlns:a16="http://schemas.microsoft.com/office/drawing/2014/main" id="{9E98B76A-14CF-4034-AEF7-7681ACAC76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5" name="Text Box 19">
          <a:extLst>
            <a:ext uri="{FF2B5EF4-FFF2-40B4-BE49-F238E27FC236}">
              <a16:creationId xmlns:a16="http://schemas.microsoft.com/office/drawing/2014/main" id="{B2FB2A2D-048B-48DC-A7A7-31CC1FAB6B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6" name="Text Box 16">
          <a:extLst>
            <a:ext uri="{FF2B5EF4-FFF2-40B4-BE49-F238E27FC236}">
              <a16:creationId xmlns:a16="http://schemas.microsoft.com/office/drawing/2014/main" id="{2087220D-22FB-4A8C-AE7E-156D655433FA}"/>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7" name="Text Box 17">
          <a:extLst>
            <a:ext uri="{FF2B5EF4-FFF2-40B4-BE49-F238E27FC236}">
              <a16:creationId xmlns:a16="http://schemas.microsoft.com/office/drawing/2014/main" id="{E86E229B-75A1-43B2-9552-6B75AC46E2D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8" name="Text Box 18">
          <a:extLst>
            <a:ext uri="{FF2B5EF4-FFF2-40B4-BE49-F238E27FC236}">
              <a16:creationId xmlns:a16="http://schemas.microsoft.com/office/drawing/2014/main" id="{8939DE92-E1BD-4666-9981-689FE60FC01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9" name="Text Box 19">
          <a:extLst>
            <a:ext uri="{FF2B5EF4-FFF2-40B4-BE49-F238E27FC236}">
              <a16:creationId xmlns:a16="http://schemas.microsoft.com/office/drawing/2014/main" id="{9692BE4A-2B4C-4565-B8B9-3AC2F8D1169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60" name="Text Box 15">
          <a:extLst>
            <a:ext uri="{FF2B5EF4-FFF2-40B4-BE49-F238E27FC236}">
              <a16:creationId xmlns:a16="http://schemas.microsoft.com/office/drawing/2014/main" id="{70DD5C0B-2348-4D68-8A98-DA3471E6E07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1" name="Text Box 16">
          <a:extLst>
            <a:ext uri="{FF2B5EF4-FFF2-40B4-BE49-F238E27FC236}">
              <a16:creationId xmlns:a16="http://schemas.microsoft.com/office/drawing/2014/main" id="{B98D1299-FF38-4D70-9E7D-0054FF36F9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2" name="Text Box 17">
          <a:extLst>
            <a:ext uri="{FF2B5EF4-FFF2-40B4-BE49-F238E27FC236}">
              <a16:creationId xmlns:a16="http://schemas.microsoft.com/office/drawing/2014/main" id="{3B6C27B9-A90D-4FAB-AB9F-0047B84A809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3" name="Text Box 18">
          <a:extLst>
            <a:ext uri="{FF2B5EF4-FFF2-40B4-BE49-F238E27FC236}">
              <a16:creationId xmlns:a16="http://schemas.microsoft.com/office/drawing/2014/main" id="{D505FB3A-BE23-4130-B2AB-6A8EFBB773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4" name="Text Box 19">
          <a:extLst>
            <a:ext uri="{FF2B5EF4-FFF2-40B4-BE49-F238E27FC236}">
              <a16:creationId xmlns:a16="http://schemas.microsoft.com/office/drawing/2014/main" id="{C762FFA1-D2EC-4C9D-A59F-6D7F74D64D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5" name="Text Box 16">
          <a:extLst>
            <a:ext uri="{FF2B5EF4-FFF2-40B4-BE49-F238E27FC236}">
              <a16:creationId xmlns:a16="http://schemas.microsoft.com/office/drawing/2014/main" id="{0564CAE7-8F80-4AB2-92B5-2C82A5D298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6" name="Text Box 17">
          <a:extLst>
            <a:ext uri="{FF2B5EF4-FFF2-40B4-BE49-F238E27FC236}">
              <a16:creationId xmlns:a16="http://schemas.microsoft.com/office/drawing/2014/main" id="{E42CD800-75DD-420B-AD4B-FA5D96D8DC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40</xdr:row>
      <xdr:rowOff>15875</xdr:rowOff>
    </xdr:from>
    <xdr:ext cx="95250" cy="171450"/>
    <xdr:sp macro="" textlink="">
      <xdr:nvSpPr>
        <xdr:cNvPr id="2767" name="Text Box 18">
          <a:extLst>
            <a:ext uri="{FF2B5EF4-FFF2-40B4-BE49-F238E27FC236}">
              <a16:creationId xmlns:a16="http://schemas.microsoft.com/office/drawing/2014/main" id="{62F335A8-DE6C-4305-A16C-CE511E7F4D4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8" name="Text Box 16">
          <a:extLst>
            <a:ext uri="{FF2B5EF4-FFF2-40B4-BE49-F238E27FC236}">
              <a16:creationId xmlns:a16="http://schemas.microsoft.com/office/drawing/2014/main" id="{7E36769B-0180-4B08-AB32-58802DD1C9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9" name="Text Box 17">
          <a:extLst>
            <a:ext uri="{FF2B5EF4-FFF2-40B4-BE49-F238E27FC236}">
              <a16:creationId xmlns:a16="http://schemas.microsoft.com/office/drawing/2014/main" id="{D6FF7CCC-48C8-4AA7-ABD8-95D0F4E1AC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0" name="Text Box 18">
          <a:extLst>
            <a:ext uri="{FF2B5EF4-FFF2-40B4-BE49-F238E27FC236}">
              <a16:creationId xmlns:a16="http://schemas.microsoft.com/office/drawing/2014/main" id="{6995809B-C568-44F2-B924-BDCB12DCD0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1" name="Text Box 19">
          <a:extLst>
            <a:ext uri="{FF2B5EF4-FFF2-40B4-BE49-F238E27FC236}">
              <a16:creationId xmlns:a16="http://schemas.microsoft.com/office/drawing/2014/main" id="{977B2DB1-253F-4EFD-9C27-8816B6EB85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2" name="Text Box 16">
          <a:extLst>
            <a:ext uri="{FF2B5EF4-FFF2-40B4-BE49-F238E27FC236}">
              <a16:creationId xmlns:a16="http://schemas.microsoft.com/office/drawing/2014/main" id="{744ADC8A-FD11-4418-A9A0-6F5656A747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3" name="Text Box 15">
          <a:extLst>
            <a:ext uri="{FF2B5EF4-FFF2-40B4-BE49-F238E27FC236}">
              <a16:creationId xmlns:a16="http://schemas.microsoft.com/office/drawing/2014/main" id="{DA6241DC-DB71-4714-875B-8540D4F908E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2774" name="Text Box 15">
          <a:extLst>
            <a:ext uri="{FF2B5EF4-FFF2-40B4-BE49-F238E27FC236}">
              <a16:creationId xmlns:a16="http://schemas.microsoft.com/office/drawing/2014/main" id="{B71684B8-C1A0-438E-93FB-B06BFB18272F}"/>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775" name="Text Box 15">
          <a:extLst>
            <a:ext uri="{FF2B5EF4-FFF2-40B4-BE49-F238E27FC236}">
              <a16:creationId xmlns:a16="http://schemas.microsoft.com/office/drawing/2014/main" id="{1F25F833-F0E8-48ED-AA3D-5E32E2C3234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776" name="Text Box 15">
          <a:extLst>
            <a:ext uri="{FF2B5EF4-FFF2-40B4-BE49-F238E27FC236}">
              <a16:creationId xmlns:a16="http://schemas.microsoft.com/office/drawing/2014/main" id="{310A7F38-DD00-4A1B-A630-CC123A2F807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777" name="Text Box 15">
          <a:extLst>
            <a:ext uri="{FF2B5EF4-FFF2-40B4-BE49-F238E27FC236}">
              <a16:creationId xmlns:a16="http://schemas.microsoft.com/office/drawing/2014/main" id="{0FB69D71-2747-4F48-9AA7-55E0506200C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778" name="Text Box 15">
          <a:extLst>
            <a:ext uri="{FF2B5EF4-FFF2-40B4-BE49-F238E27FC236}">
              <a16:creationId xmlns:a16="http://schemas.microsoft.com/office/drawing/2014/main" id="{517C63EA-0295-4B64-9171-2C63EFC0A5E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9" name="Text Box 15">
          <a:extLst>
            <a:ext uri="{FF2B5EF4-FFF2-40B4-BE49-F238E27FC236}">
              <a16:creationId xmlns:a16="http://schemas.microsoft.com/office/drawing/2014/main" id="{5A313F17-D1FD-44C1-B18F-58D62C2D1D9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0" name="Text Box 16">
          <a:extLst>
            <a:ext uri="{FF2B5EF4-FFF2-40B4-BE49-F238E27FC236}">
              <a16:creationId xmlns:a16="http://schemas.microsoft.com/office/drawing/2014/main" id="{4B8F285F-B70A-4E73-BED4-A04E9C3AD6B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1" name="Text Box 17">
          <a:extLst>
            <a:ext uri="{FF2B5EF4-FFF2-40B4-BE49-F238E27FC236}">
              <a16:creationId xmlns:a16="http://schemas.microsoft.com/office/drawing/2014/main" id="{AAE73DD7-D378-4157-81E1-9AF3770E4C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2" name="Text Box 18">
          <a:extLst>
            <a:ext uri="{FF2B5EF4-FFF2-40B4-BE49-F238E27FC236}">
              <a16:creationId xmlns:a16="http://schemas.microsoft.com/office/drawing/2014/main" id="{BF29F94C-AA33-4B63-8E06-ADD40F383B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3" name="Text Box 19">
          <a:extLst>
            <a:ext uri="{FF2B5EF4-FFF2-40B4-BE49-F238E27FC236}">
              <a16:creationId xmlns:a16="http://schemas.microsoft.com/office/drawing/2014/main" id="{24127D01-D534-44E2-83A4-0D6E591F4B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4" name="Text Box 16">
          <a:extLst>
            <a:ext uri="{FF2B5EF4-FFF2-40B4-BE49-F238E27FC236}">
              <a16:creationId xmlns:a16="http://schemas.microsoft.com/office/drawing/2014/main" id="{85732863-E4C7-41C1-BFAE-176F74D032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5" name="Text Box 17">
          <a:extLst>
            <a:ext uri="{FF2B5EF4-FFF2-40B4-BE49-F238E27FC236}">
              <a16:creationId xmlns:a16="http://schemas.microsoft.com/office/drawing/2014/main" id="{72A546AC-3014-418E-9881-CDADD61803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6" name="Text Box 18">
          <a:extLst>
            <a:ext uri="{FF2B5EF4-FFF2-40B4-BE49-F238E27FC236}">
              <a16:creationId xmlns:a16="http://schemas.microsoft.com/office/drawing/2014/main" id="{F083041F-DE9C-44C9-A1D5-DA9277B9C1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7" name="Text Box 19">
          <a:extLst>
            <a:ext uri="{FF2B5EF4-FFF2-40B4-BE49-F238E27FC236}">
              <a16:creationId xmlns:a16="http://schemas.microsoft.com/office/drawing/2014/main" id="{7C53BA28-EC24-4478-89D7-93D85E49EF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8" name="Text Box 16">
          <a:extLst>
            <a:ext uri="{FF2B5EF4-FFF2-40B4-BE49-F238E27FC236}">
              <a16:creationId xmlns:a16="http://schemas.microsoft.com/office/drawing/2014/main" id="{2D84B712-5062-42DB-84C2-F5D603779FF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9" name="Text Box 17">
          <a:extLst>
            <a:ext uri="{FF2B5EF4-FFF2-40B4-BE49-F238E27FC236}">
              <a16:creationId xmlns:a16="http://schemas.microsoft.com/office/drawing/2014/main" id="{09411808-584F-4CC2-BEED-F8F44FF2F81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0" name="Text Box 18">
          <a:extLst>
            <a:ext uri="{FF2B5EF4-FFF2-40B4-BE49-F238E27FC236}">
              <a16:creationId xmlns:a16="http://schemas.microsoft.com/office/drawing/2014/main" id="{6426E4C1-4FC0-4BF1-A14F-D8A4CBC29AA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1" name="Text Box 19">
          <a:extLst>
            <a:ext uri="{FF2B5EF4-FFF2-40B4-BE49-F238E27FC236}">
              <a16:creationId xmlns:a16="http://schemas.microsoft.com/office/drawing/2014/main" id="{67539081-EA85-4DBD-965E-E13864CFC6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792" name="Text Box 15">
          <a:extLst>
            <a:ext uri="{FF2B5EF4-FFF2-40B4-BE49-F238E27FC236}">
              <a16:creationId xmlns:a16="http://schemas.microsoft.com/office/drawing/2014/main" id="{F8011CBA-A7E6-4F68-83CF-176196CCD36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3" name="Text Box 16">
          <a:extLst>
            <a:ext uri="{FF2B5EF4-FFF2-40B4-BE49-F238E27FC236}">
              <a16:creationId xmlns:a16="http://schemas.microsoft.com/office/drawing/2014/main" id="{42D0E925-BC46-45CB-A096-5DB68DCAD8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4" name="Text Box 17">
          <a:extLst>
            <a:ext uri="{FF2B5EF4-FFF2-40B4-BE49-F238E27FC236}">
              <a16:creationId xmlns:a16="http://schemas.microsoft.com/office/drawing/2014/main" id="{05E2F152-61B4-435F-B1D1-10921321CF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5" name="Text Box 18">
          <a:extLst>
            <a:ext uri="{FF2B5EF4-FFF2-40B4-BE49-F238E27FC236}">
              <a16:creationId xmlns:a16="http://schemas.microsoft.com/office/drawing/2014/main" id="{4E54D32F-ADC5-4CB0-A38D-A7D51A137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6" name="Text Box 19">
          <a:extLst>
            <a:ext uri="{FF2B5EF4-FFF2-40B4-BE49-F238E27FC236}">
              <a16:creationId xmlns:a16="http://schemas.microsoft.com/office/drawing/2014/main" id="{A9B05BC7-3D70-4502-BBBE-C97A367C5D0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7" name="Text Box 16">
          <a:extLst>
            <a:ext uri="{FF2B5EF4-FFF2-40B4-BE49-F238E27FC236}">
              <a16:creationId xmlns:a16="http://schemas.microsoft.com/office/drawing/2014/main" id="{58C8B268-3E72-4F5B-84C8-52BD9CDB7A9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8" name="Text Box 17">
          <a:extLst>
            <a:ext uri="{FF2B5EF4-FFF2-40B4-BE49-F238E27FC236}">
              <a16:creationId xmlns:a16="http://schemas.microsoft.com/office/drawing/2014/main" id="{823EC8AB-6FCE-48C3-B9BB-38EC274F583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9" name="Text Box 18">
          <a:extLst>
            <a:ext uri="{FF2B5EF4-FFF2-40B4-BE49-F238E27FC236}">
              <a16:creationId xmlns:a16="http://schemas.microsoft.com/office/drawing/2014/main" id="{B84A8924-DCFF-4B5B-8E33-18A0222A2C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0" name="Text Box 16">
          <a:extLst>
            <a:ext uri="{FF2B5EF4-FFF2-40B4-BE49-F238E27FC236}">
              <a16:creationId xmlns:a16="http://schemas.microsoft.com/office/drawing/2014/main" id="{EA700D8D-604D-4B30-B45F-DBFBC47B4F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1" name="Text Box 17">
          <a:extLst>
            <a:ext uri="{FF2B5EF4-FFF2-40B4-BE49-F238E27FC236}">
              <a16:creationId xmlns:a16="http://schemas.microsoft.com/office/drawing/2014/main" id="{CD356793-379D-4B01-AB82-198E30F0DA8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2" name="Text Box 18">
          <a:extLst>
            <a:ext uri="{FF2B5EF4-FFF2-40B4-BE49-F238E27FC236}">
              <a16:creationId xmlns:a16="http://schemas.microsoft.com/office/drawing/2014/main" id="{FC810D8F-0B9F-457A-BCEF-BA907C592C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3" name="Text Box 19">
          <a:extLst>
            <a:ext uri="{FF2B5EF4-FFF2-40B4-BE49-F238E27FC236}">
              <a16:creationId xmlns:a16="http://schemas.microsoft.com/office/drawing/2014/main" id="{D1E4DC2B-6294-46B1-BEEC-94948B5B81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4" name="Text Box 16">
          <a:extLst>
            <a:ext uri="{FF2B5EF4-FFF2-40B4-BE49-F238E27FC236}">
              <a16:creationId xmlns:a16="http://schemas.microsoft.com/office/drawing/2014/main" id="{567C5A12-6B8D-4224-AFB9-02A519B2B7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5" name="Text Box 17">
          <a:extLst>
            <a:ext uri="{FF2B5EF4-FFF2-40B4-BE49-F238E27FC236}">
              <a16:creationId xmlns:a16="http://schemas.microsoft.com/office/drawing/2014/main" id="{0C4FEC1E-F7A1-4D70-BF23-7A4FA6D6BE1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6" name="Text Box 18">
          <a:extLst>
            <a:ext uri="{FF2B5EF4-FFF2-40B4-BE49-F238E27FC236}">
              <a16:creationId xmlns:a16="http://schemas.microsoft.com/office/drawing/2014/main" id="{E81E92A4-E4A2-434C-BAC2-6DE9C428EC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7" name="Text Box 19">
          <a:extLst>
            <a:ext uri="{FF2B5EF4-FFF2-40B4-BE49-F238E27FC236}">
              <a16:creationId xmlns:a16="http://schemas.microsoft.com/office/drawing/2014/main" id="{B2D277C5-8825-4E1F-9BAA-624CE64B4D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2808" name="Text Box 15">
          <a:extLst>
            <a:ext uri="{FF2B5EF4-FFF2-40B4-BE49-F238E27FC236}">
              <a16:creationId xmlns:a16="http://schemas.microsoft.com/office/drawing/2014/main" id="{AD7FFCE6-9D99-4DE4-A104-B1B331E20486}"/>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809" name="Text Box 15">
          <a:extLst>
            <a:ext uri="{FF2B5EF4-FFF2-40B4-BE49-F238E27FC236}">
              <a16:creationId xmlns:a16="http://schemas.microsoft.com/office/drawing/2014/main" id="{002CFAFA-2329-430A-A6D8-536569D997F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810" name="Text Box 15">
          <a:extLst>
            <a:ext uri="{FF2B5EF4-FFF2-40B4-BE49-F238E27FC236}">
              <a16:creationId xmlns:a16="http://schemas.microsoft.com/office/drawing/2014/main" id="{47136320-8EF1-4190-B429-4990FA3011DC}"/>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811" name="Text Box 15">
          <a:extLst>
            <a:ext uri="{FF2B5EF4-FFF2-40B4-BE49-F238E27FC236}">
              <a16:creationId xmlns:a16="http://schemas.microsoft.com/office/drawing/2014/main" id="{65A44950-1162-4AD1-A1CA-A7C2395C8EF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812" name="Text Box 15">
          <a:extLst>
            <a:ext uri="{FF2B5EF4-FFF2-40B4-BE49-F238E27FC236}">
              <a16:creationId xmlns:a16="http://schemas.microsoft.com/office/drawing/2014/main" id="{DD1AD90E-FC8B-476B-B564-4FCE63446CD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213632"/>
    <xdr:sp macro="" textlink="">
      <xdr:nvSpPr>
        <xdr:cNvPr id="2813" name="Text Box 15">
          <a:extLst>
            <a:ext uri="{FF2B5EF4-FFF2-40B4-BE49-F238E27FC236}">
              <a16:creationId xmlns:a16="http://schemas.microsoft.com/office/drawing/2014/main" id="{599B8BDC-62C0-49C8-BEF4-DC29A4DA7EA7}"/>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4" name="Text Box 16">
          <a:extLst>
            <a:ext uri="{FF2B5EF4-FFF2-40B4-BE49-F238E27FC236}">
              <a16:creationId xmlns:a16="http://schemas.microsoft.com/office/drawing/2014/main" id="{3AF0EBD9-5D6E-40A1-9E74-AAD7F805B6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5" name="Text Box 17">
          <a:extLst>
            <a:ext uri="{FF2B5EF4-FFF2-40B4-BE49-F238E27FC236}">
              <a16:creationId xmlns:a16="http://schemas.microsoft.com/office/drawing/2014/main" id="{93F75A0C-84C5-4B59-A0E4-5D408327C99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6" name="Text Box 18">
          <a:extLst>
            <a:ext uri="{FF2B5EF4-FFF2-40B4-BE49-F238E27FC236}">
              <a16:creationId xmlns:a16="http://schemas.microsoft.com/office/drawing/2014/main" id="{5D98FF1B-34D6-41D2-B341-279936094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7" name="Text Box 19">
          <a:extLst>
            <a:ext uri="{FF2B5EF4-FFF2-40B4-BE49-F238E27FC236}">
              <a16:creationId xmlns:a16="http://schemas.microsoft.com/office/drawing/2014/main" id="{153CEADB-C5DC-48D5-BB2E-FD15392ADC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8" name="Text Box 16">
          <a:extLst>
            <a:ext uri="{FF2B5EF4-FFF2-40B4-BE49-F238E27FC236}">
              <a16:creationId xmlns:a16="http://schemas.microsoft.com/office/drawing/2014/main" id="{491EE480-249F-4C59-99A0-919F447003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9" name="Text Box 17">
          <a:extLst>
            <a:ext uri="{FF2B5EF4-FFF2-40B4-BE49-F238E27FC236}">
              <a16:creationId xmlns:a16="http://schemas.microsoft.com/office/drawing/2014/main" id="{D486C07E-C10F-4AFD-9B6A-1E75381E2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0" name="Text Box 18">
          <a:extLst>
            <a:ext uri="{FF2B5EF4-FFF2-40B4-BE49-F238E27FC236}">
              <a16:creationId xmlns:a16="http://schemas.microsoft.com/office/drawing/2014/main" id="{F41162CE-314E-40C7-80E9-291C8126E2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1" name="Text Box 19">
          <a:extLst>
            <a:ext uri="{FF2B5EF4-FFF2-40B4-BE49-F238E27FC236}">
              <a16:creationId xmlns:a16="http://schemas.microsoft.com/office/drawing/2014/main" id="{D884D22F-49CA-489A-9802-E097A504C04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2" name="Text Box 16">
          <a:extLst>
            <a:ext uri="{FF2B5EF4-FFF2-40B4-BE49-F238E27FC236}">
              <a16:creationId xmlns:a16="http://schemas.microsoft.com/office/drawing/2014/main" id="{B19A58AC-8B8B-4450-99D0-B730A4C4218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3" name="Text Box 17">
          <a:extLst>
            <a:ext uri="{FF2B5EF4-FFF2-40B4-BE49-F238E27FC236}">
              <a16:creationId xmlns:a16="http://schemas.microsoft.com/office/drawing/2014/main" id="{AC03FD42-B211-4316-AB5D-B0632E01AEC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4" name="Text Box 18">
          <a:extLst>
            <a:ext uri="{FF2B5EF4-FFF2-40B4-BE49-F238E27FC236}">
              <a16:creationId xmlns:a16="http://schemas.microsoft.com/office/drawing/2014/main" id="{4D9858AD-C340-4329-93A2-022F9256E3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5" name="Text Box 19">
          <a:extLst>
            <a:ext uri="{FF2B5EF4-FFF2-40B4-BE49-F238E27FC236}">
              <a16:creationId xmlns:a16="http://schemas.microsoft.com/office/drawing/2014/main" id="{C4CA7200-1B61-4462-933D-CD162193619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26" name="Text Box 15">
          <a:extLst>
            <a:ext uri="{FF2B5EF4-FFF2-40B4-BE49-F238E27FC236}">
              <a16:creationId xmlns:a16="http://schemas.microsoft.com/office/drawing/2014/main" id="{56480626-D716-4D88-BD57-ACFE2236632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7" name="Text Box 16">
          <a:extLst>
            <a:ext uri="{FF2B5EF4-FFF2-40B4-BE49-F238E27FC236}">
              <a16:creationId xmlns:a16="http://schemas.microsoft.com/office/drawing/2014/main" id="{A5A56C07-FF21-4E1D-9451-2D86C8D417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8" name="Text Box 17">
          <a:extLst>
            <a:ext uri="{FF2B5EF4-FFF2-40B4-BE49-F238E27FC236}">
              <a16:creationId xmlns:a16="http://schemas.microsoft.com/office/drawing/2014/main" id="{367F0471-6037-48D3-B836-BE243D1946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9" name="Text Box 18">
          <a:extLst>
            <a:ext uri="{FF2B5EF4-FFF2-40B4-BE49-F238E27FC236}">
              <a16:creationId xmlns:a16="http://schemas.microsoft.com/office/drawing/2014/main" id="{FB648CAE-163D-45EE-862B-61170EA765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30" name="Text Box 19">
          <a:extLst>
            <a:ext uri="{FF2B5EF4-FFF2-40B4-BE49-F238E27FC236}">
              <a16:creationId xmlns:a16="http://schemas.microsoft.com/office/drawing/2014/main" id="{A93E09D1-6352-4075-BB9D-C80D8E4477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831" name="Text Box 15">
          <a:extLst>
            <a:ext uri="{FF2B5EF4-FFF2-40B4-BE49-F238E27FC236}">
              <a16:creationId xmlns:a16="http://schemas.microsoft.com/office/drawing/2014/main" id="{F2FA7A70-EEBF-4E04-A377-7C54F745E94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2" name="Text Box 16">
          <a:extLst>
            <a:ext uri="{FF2B5EF4-FFF2-40B4-BE49-F238E27FC236}">
              <a16:creationId xmlns:a16="http://schemas.microsoft.com/office/drawing/2014/main" id="{F098900C-F7E3-4A05-B380-50F6C35D78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3" name="Text Box 17">
          <a:extLst>
            <a:ext uri="{FF2B5EF4-FFF2-40B4-BE49-F238E27FC236}">
              <a16:creationId xmlns:a16="http://schemas.microsoft.com/office/drawing/2014/main" id="{C7265244-8945-4CA3-BAC8-A3313FAECA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4" name="Text Box 18">
          <a:extLst>
            <a:ext uri="{FF2B5EF4-FFF2-40B4-BE49-F238E27FC236}">
              <a16:creationId xmlns:a16="http://schemas.microsoft.com/office/drawing/2014/main" id="{5CE46923-DD54-45DB-891C-A6A37C9C34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5" name="Text Box 16">
          <a:extLst>
            <a:ext uri="{FF2B5EF4-FFF2-40B4-BE49-F238E27FC236}">
              <a16:creationId xmlns:a16="http://schemas.microsoft.com/office/drawing/2014/main" id="{979D00C5-B3F0-43FB-80E3-A0D9ACE09B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6" name="Text Box 17">
          <a:extLst>
            <a:ext uri="{FF2B5EF4-FFF2-40B4-BE49-F238E27FC236}">
              <a16:creationId xmlns:a16="http://schemas.microsoft.com/office/drawing/2014/main" id="{E96B9E07-2E50-441B-B070-483168642D4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7" name="Text Box 18">
          <a:extLst>
            <a:ext uri="{FF2B5EF4-FFF2-40B4-BE49-F238E27FC236}">
              <a16:creationId xmlns:a16="http://schemas.microsoft.com/office/drawing/2014/main" id="{65F7ECA6-5003-4B58-8F6F-2C659FA786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8" name="Text Box 19">
          <a:extLst>
            <a:ext uri="{FF2B5EF4-FFF2-40B4-BE49-F238E27FC236}">
              <a16:creationId xmlns:a16="http://schemas.microsoft.com/office/drawing/2014/main" id="{4BA17647-44D7-40F7-B3D3-978E8DECF9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9" name="Text Box 16">
          <a:extLst>
            <a:ext uri="{FF2B5EF4-FFF2-40B4-BE49-F238E27FC236}">
              <a16:creationId xmlns:a16="http://schemas.microsoft.com/office/drawing/2014/main" id="{A50A6B9B-FF86-48E7-9A99-C4A9272B7C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0" name="Text Box 17">
          <a:extLst>
            <a:ext uri="{FF2B5EF4-FFF2-40B4-BE49-F238E27FC236}">
              <a16:creationId xmlns:a16="http://schemas.microsoft.com/office/drawing/2014/main" id="{1A449208-272D-48C0-ABBA-6221D2EE76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1" name="Text Box 18">
          <a:extLst>
            <a:ext uri="{FF2B5EF4-FFF2-40B4-BE49-F238E27FC236}">
              <a16:creationId xmlns:a16="http://schemas.microsoft.com/office/drawing/2014/main" id="{3EEACE26-C85A-4D22-BF31-31BDF60C3E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42" name="Text Box 15">
          <a:extLst>
            <a:ext uri="{FF2B5EF4-FFF2-40B4-BE49-F238E27FC236}">
              <a16:creationId xmlns:a16="http://schemas.microsoft.com/office/drawing/2014/main" id="{AEB3F171-C214-4AFC-BDB0-FE2D2B0B0FD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3" name="Text Box 16">
          <a:extLst>
            <a:ext uri="{FF2B5EF4-FFF2-40B4-BE49-F238E27FC236}">
              <a16:creationId xmlns:a16="http://schemas.microsoft.com/office/drawing/2014/main" id="{5FB2B342-4A1B-4047-8BFE-2167CF79BE7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4" name="Text Box 17">
          <a:extLst>
            <a:ext uri="{FF2B5EF4-FFF2-40B4-BE49-F238E27FC236}">
              <a16:creationId xmlns:a16="http://schemas.microsoft.com/office/drawing/2014/main" id="{4BCDF5A3-56E9-4397-8C0F-95752003E3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5" name="Text Box 18">
          <a:extLst>
            <a:ext uri="{FF2B5EF4-FFF2-40B4-BE49-F238E27FC236}">
              <a16:creationId xmlns:a16="http://schemas.microsoft.com/office/drawing/2014/main" id="{3E5BB214-7905-4715-88E9-C92E1679C4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6" name="Text Box 19">
          <a:extLst>
            <a:ext uri="{FF2B5EF4-FFF2-40B4-BE49-F238E27FC236}">
              <a16:creationId xmlns:a16="http://schemas.microsoft.com/office/drawing/2014/main" id="{7A6BBD48-7799-44E3-9627-BE4159E7F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7" name="Text Box 16">
          <a:extLst>
            <a:ext uri="{FF2B5EF4-FFF2-40B4-BE49-F238E27FC236}">
              <a16:creationId xmlns:a16="http://schemas.microsoft.com/office/drawing/2014/main" id="{85410CA5-917A-4C2B-A16D-B80324037F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8" name="Text Box 17">
          <a:extLst>
            <a:ext uri="{FF2B5EF4-FFF2-40B4-BE49-F238E27FC236}">
              <a16:creationId xmlns:a16="http://schemas.microsoft.com/office/drawing/2014/main" id="{853BC0D2-3CC9-47B0-8BDC-C0EEEBEB4C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9" name="Text Box 18">
          <a:extLst>
            <a:ext uri="{FF2B5EF4-FFF2-40B4-BE49-F238E27FC236}">
              <a16:creationId xmlns:a16="http://schemas.microsoft.com/office/drawing/2014/main" id="{9A347872-D25D-4D24-8D51-9398A1F182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50" name="Text Box 19">
          <a:extLst>
            <a:ext uri="{FF2B5EF4-FFF2-40B4-BE49-F238E27FC236}">
              <a16:creationId xmlns:a16="http://schemas.microsoft.com/office/drawing/2014/main" id="{31E497B0-9D69-4931-B2FD-264EA51D3D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1" name="Text Box 16">
          <a:extLst>
            <a:ext uri="{FF2B5EF4-FFF2-40B4-BE49-F238E27FC236}">
              <a16:creationId xmlns:a16="http://schemas.microsoft.com/office/drawing/2014/main" id="{B4116085-AAA1-4B74-90D1-4EABEA14F02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2" name="Text Box 17">
          <a:extLst>
            <a:ext uri="{FF2B5EF4-FFF2-40B4-BE49-F238E27FC236}">
              <a16:creationId xmlns:a16="http://schemas.microsoft.com/office/drawing/2014/main" id="{A584C490-3D7B-4139-BC38-254E7F6A95D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3" name="Text Box 18">
          <a:extLst>
            <a:ext uri="{FF2B5EF4-FFF2-40B4-BE49-F238E27FC236}">
              <a16:creationId xmlns:a16="http://schemas.microsoft.com/office/drawing/2014/main" id="{9572B1DB-4A0C-4942-8720-50261741471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4" name="Text Box 19">
          <a:extLst>
            <a:ext uri="{FF2B5EF4-FFF2-40B4-BE49-F238E27FC236}">
              <a16:creationId xmlns:a16="http://schemas.microsoft.com/office/drawing/2014/main" id="{334311D2-E6D2-4B07-BD61-A25833BF9A0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55" name="Text Box 15">
          <a:extLst>
            <a:ext uri="{FF2B5EF4-FFF2-40B4-BE49-F238E27FC236}">
              <a16:creationId xmlns:a16="http://schemas.microsoft.com/office/drawing/2014/main" id="{267DE68C-0242-43AB-9B2F-E7C510222F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6" name="Text Box 16">
          <a:extLst>
            <a:ext uri="{FF2B5EF4-FFF2-40B4-BE49-F238E27FC236}">
              <a16:creationId xmlns:a16="http://schemas.microsoft.com/office/drawing/2014/main" id="{DE7F601A-947B-4C84-B589-2429AFD3DF6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7" name="Text Box 17">
          <a:extLst>
            <a:ext uri="{FF2B5EF4-FFF2-40B4-BE49-F238E27FC236}">
              <a16:creationId xmlns:a16="http://schemas.microsoft.com/office/drawing/2014/main" id="{FDA95DBA-BD1A-453D-9F6D-91748DE10F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8" name="Text Box 18">
          <a:extLst>
            <a:ext uri="{FF2B5EF4-FFF2-40B4-BE49-F238E27FC236}">
              <a16:creationId xmlns:a16="http://schemas.microsoft.com/office/drawing/2014/main" id="{F50C2326-C843-414E-84A4-C51B12E40B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9" name="Text Box 19">
          <a:extLst>
            <a:ext uri="{FF2B5EF4-FFF2-40B4-BE49-F238E27FC236}">
              <a16:creationId xmlns:a16="http://schemas.microsoft.com/office/drawing/2014/main" id="{9C741AAC-B45C-4E01-AE27-22202A341A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0" name="Text Box 16">
          <a:extLst>
            <a:ext uri="{FF2B5EF4-FFF2-40B4-BE49-F238E27FC236}">
              <a16:creationId xmlns:a16="http://schemas.microsoft.com/office/drawing/2014/main" id="{ED43533A-7D48-4082-B8FF-05ED42F790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1" name="Text Box 17">
          <a:extLst>
            <a:ext uri="{FF2B5EF4-FFF2-40B4-BE49-F238E27FC236}">
              <a16:creationId xmlns:a16="http://schemas.microsoft.com/office/drawing/2014/main" id="{F432460B-CF5E-4169-9E75-FCD1229C61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44</xdr:row>
      <xdr:rowOff>15875</xdr:rowOff>
    </xdr:from>
    <xdr:ext cx="95250" cy="171450"/>
    <xdr:sp macro="" textlink="">
      <xdr:nvSpPr>
        <xdr:cNvPr id="2862" name="Text Box 18">
          <a:extLst>
            <a:ext uri="{FF2B5EF4-FFF2-40B4-BE49-F238E27FC236}">
              <a16:creationId xmlns:a16="http://schemas.microsoft.com/office/drawing/2014/main" id="{08DBFA39-E708-453D-B0B6-4DB44FE6F45D}"/>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3" name="Text Box 16">
          <a:extLst>
            <a:ext uri="{FF2B5EF4-FFF2-40B4-BE49-F238E27FC236}">
              <a16:creationId xmlns:a16="http://schemas.microsoft.com/office/drawing/2014/main" id="{1969233D-4CFD-4B2A-BAEF-2968F2A616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4" name="Text Box 17">
          <a:extLst>
            <a:ext uri="{FF2B5EF4-FFF2-40B4-BE49-F238E27FC236}">
              <a16:creationId xmlns:a16="http://schemas.microsoft.com/office/drawing/2014/main" id="{9510CC1A-CA6F-497B-97CA-27E7EE9FBF1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5" name="Text Box 18">
          <a:extLst>
            <a:ext uri="{FF2B5EF4-FFF2-40B4-BE49-F238E27FC236}">
              <a16:creationId xmlns:a16="http://schemas.microsoft.com/office/drawing/2014/main" id="{1362AF0C-B8E8-4A90-B8F8-01B856ACF0C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6" name="Text Box 19">
          <a:extLst>
            <a:ext uri="{FF2B5EF4-FFF2-40B4-BE49-F238E27FC236}">
              <a16:creationId xmlns:a16="http://schemas.microsoft.com/office/drawing/2014/main" id="{6A8A5A1B-2711-4F5C-AD4E-6D19FDC4DC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7" name="Text Box 16">
          <a:extLst>
            <a:ext uri="{FF2B5EF4-FFF2-40B4-BE49-F238E27FC236}">
              <a16:creationId xmlns:a16="http://schemas.microsoft.com/office/drawing/2014/main" id="{EEF2A8CD-DF5F-4C35-9709-592D059146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68" name="Text Box 15">
          <a:extLst>
            <a:ext uri="{FF2B5EF4-FFF2-40B4-BE49-F238E27FC236}">
              <a16:creationId xmlns:a16="http://schemas.microsoft.com/office/drawing/2014/main" id="{A28B6FE7-43C8-417D-8ED7-0869B7E19CA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2869" name="Text Box 15">
          <a:extLst>
            <a:ext uri="{FF2B5EF4-FFF2-40B4-BE49-F238E27FC236}">
              <a16:creationId xmlns:a16="http://schemas.microsoft.com/office/drawing/2014/main" id="{30A09579-AC9E-4EC1-A2DE-7E678D0FD38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870" name="Text Box 15">
          <a:extLst>
            <a:ext uri="{FF2B5EF4-FFF2-40B4-BE49-F238E27FC236}">
              <a16:creationId xmlns:a16="http://schemas.microsoft.com/office/drawing/2014/main" id="{8943C15E-2906-4ADA-B686-7FBF7F6897AF}"/>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871" name="Text Box 15">
          <a:extLst>
            <a:ext uri="{FF2B5EF4-FFF2-40B4-BE49-F238E27FC236}">
              <a16:creationId xmlns:a16="http://schemas.microsoft.com/office/drawing/2014/main" id="{EAE471F7-68D9-47BC-A7AD-A50697D7BC6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872" name="Text Box 15">
          <a:extLst>
            <a:ext uri="{FF2B5EF4-FFF2-40B4-BE49-F238E27FC236}">
              <a16:creationId xmlns:a16="http://schemas.microsoft.com/office/drawing/2014/main" id="{C7D6E62A-5F56-4371-810E-2F5D4A0945A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873" name="Text Box 15">
          <a:extLst>
            <a:ext uri="{FF2B5EF4-FFF2-40B4-BE49-F238E27FC236}">
              <a16:creationId xmlns:a16="http://schemas.microsoft.com/office/drawing/2014/main" id="{AAB36B82-5557-4A71-B554-539EF83606E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74" name="Text Box 15">
          <a:extLst>
            <a:ext uri="{FF2B5EF4-FFF2-40B4-BE49-F238E27FC236}">
              <a16:creationId xmlns:a16="http://schemas.microsoft.com/office/drawing/2014/main" id="{E6C116F8-E0D7-4886-AD56-B013C463555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5" name="Text Box 16">
          <a:extLst>
            <a:ext uri="{FF2B5EF4-FFF2-40B4-BE49-F238E27FC236}">
              <a16:creationId xmlns:a16="http://schemas.microsoft.com/office/drawing/2014/main" id="{82F1A8D8-1FDE-41EE-A84F-CA4A4E5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6" name="Text Box 17">
          <a:extLst>
            <a:ext uri="{FF2B5EF4-FFF2-40B4-BE49-F238E27FC236}">
              <a16:creationId xmlns:a16="http://schemas.microsoft.com/office/drawing/2014/main" id="{60AAABE1-2D38-40C6-A1EA-CCD21435E45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7" name="Text Box 18">
          <a:extLst>
            <a:ext uri="{FF2B5EF4-FFF2-40B4-BE49-F238E27FC236}">
              <a16:creationId xmlns:a16="http://schemas.microsoft.com/office/drawing/2014/main" id="{F7EB504D-6520-48DC-A620-3D17120C446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8" name="Text Box 19">
          <a:extLst>
            <a:ext uri="{FF2B5EF4-FFF2-40B4-BE49-F238E27FC236}">
              <a16:creationId xmlns:a16="http://schemas.microsoft.com/office/drawing/2014/main" id="{7C89BCBE-B5A4-448A-A36C-CBC41D5E00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79" name="Text Box 16">
          <a:extLst>
            <a:ext uri="{FF2B5EF4-FFF2-40B4-BE49-F238E27FC236}">
              <a16:creationId xmlns:a16="http://schemas.microsoft.com/office/drawing/2014/main" id="{6D8D1E37-C9B2-4B14-B420-8C44115B82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0" name="Text Box 17">
          <a:extLst>
            <a:ext uri="{FF2B5EF4-FFF2-40B4-BE49-F238E27FC236}">
              <a16:creationId xmlns:a16="http://schemas.microsoft.com/office/drawing/2014/main" id="{593DED63-282A-4A02-9C97-1A5AE24671C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1" name="Text Box 18">
          <a:extLst>
            <a:ext uri="{FF2B5EF4-FFF2-40B4-BE49-F238E27FC236}">
              <a16:creationId xmlns:a16="http://schemas.microsoft.com/office/drawing/2014/main" id="{6C199D2E-1CDB-485E-8C7B-1D94E1F253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2" name="Text Box 19">
          <a:extLst>
            <a:ext uri="{FF2B5EF4-FFF2-40B4-BE49-F238E27FC236}">
              <a16:creationId xmlns:a16="http://schemas.microsoft.com/office/drawing/2014/main" id="{B80A95A6-2064-497F-BFF8-31AA7741821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3" name="Text Box 16">
          <a:extLst>
            <a:ext uri="{FF2B5EF4-FFF2-40B4-BE49-F238E27FC236}">
              <a16:creationId xmlns:a16="http://schemas.microsoft.com/office/drawing/2014/main" id="{355087B6-109A-4F60-BE2B-33C6D161FD5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4" name="Text Box 17">
          <a:extLst>
            <a:ext uri="{FF2B5EF4-FFF2-40B4-BE49-F238E27FC236}">
              <a16:creationId xmlns:a16="http://schemas.microsoft.com/office/drawing/2014/main" id="{436D80C8-2C53-499C-83BD-FA88D95DCCA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5" name="Text Box 18">
          <a:extLst>
            <a:ext uri="{FF2B5EF4-FFF2-40B4-BE49-F238E27FC236}">
              <a16:creationId xmlns:a16="http://schemas.microsoft.com/office/drawing/2014/main" id="{F9DDE7C4-7C1C-45A7-B2F3-545501CC0B4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6" name="Text Box 19">
          <a:extLst>
            <a:ext uri="{FF2B5EF4-FFF2-40B4-BE49-F238E27FC236}">
              <a16:creationId xmlns:a16="http://schemas.microsoft.com/office/drawing/2014/main" id="{D7F3E737-030F-43D1-B732-F7DEBAAD6CF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887" name="Text Box 15">
          <a:extLst>
            <a:ext uri="{FF2B5EF4-FFF2-40B4-BE49-F238E27FC236}">
              <a16:creationId xmlns:a16="http://schemas.microsoft.com/office/drawing/2014/main" id="{E7B3A6C4-2193-45C6-A62F-B104E6C6F01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8" name="Text Box 16">
          <a:extLst>
            <a:ext uri="{FF2B5EF4-FFF2-40B4-BE49-F238E27FC236}">
              <a16:creationId xmlns:a16="http://schemas.microsoft.com/office/drawing/2014/main" id="{A4D766A2-B8B0-4C93-B377-CEA22C3046F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9" name="Text Box 17">
          <a:extLst>
            <a:ext uri="{FF2B5EF4-FFF2-40B4-BE49-F238E27FC236}">
              <a16:creationId xmlns:a16="http://schemas.microsoft.com/office/drawing/2014/main" id="{D12E5C23-8B8D-4E44-8D5D-8B41025CEC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0" name="Text Box 18">
          <a:extLst>
            <a:ext uri="{FF2B5EF4-FFF2-40B4-BE49-F238E27FC236}">
              <a16:creationId xmlns:a16="http://schemas.microsoft.com/office/drawing/2014/main" id="{9BF026BF-B7D1-484D-B8F4-D3B05463C8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1" name="Text Box 19">
          <a:extLst>
            <a:ext uri="{FF2B5EF4-FFF2-40B4-BE49-F238E27FC236}">
              <a16:creationId xmlns:a16="http://schemas.microsoft.com/office/drawing/2014/main" id="{FE115078-4315-4DED-8B4F-31DC300581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2" name="Text Box 16">
          <a:extLst>
            <a:ext uri="{FF2B5EF4-FFF2-40B4-BE49-F238E27FC236}">
              <a16:creationId xmlns:a16="http://schemas.microsoft.com/office/drawing/2014/main" id="{3BDCA37C-3881-4348-B9D4-C613F74F4BF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3" name="Text Box 17">
          <a:extLst>
            <a:ext uri="{FF2B5EF4-FFF2-40B4-BE49-F238E27FC236}">
              <a16:creationId xmlns:a16="http://schemas.microsoft.com/office/drawing/2014/main" id="{DCE26F8F-E863-40E5-A5E4-38607D42C1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4" name="Text Box 18">
          <a:extLst>
            <a:ext uri="{FF2B5EF4-FFF2-40B4-BE49-F238E27FC236}">
              <a16:creationId xmlns:a16="http://schemas.microsoft.com/office/drawing/2014/main" id="{A75876A6-3F2E-4A7C-8D4F-5F931A8CE24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5" name="Text Box 16">
          <a:extLst>
            <a:ext uri="{FF2B5EF4-FFF2-40B4-BE49-F238E27FC236}">
              <a16:creationId xmlns:a16="http://schemas.microsoft.com/office/drawing/2014/main" id="{549D85A5-65AB-454E-81D0-05C635F00A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6" name="Text Box 17">
          <a:extLst>
            <a:ext uri="{FF2B5EF4-FFF2-40B4-BE49-F238E27FC236}">
              <a16:creationId xmlns:a16="http://schemas.microsoft.com/office/drawing/2014/main" id="{844EB94A-DB07-40CF-8775-09ED44121E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7" name="Text Box 18">
          <a:extLst>
            <a:ext uri="{FF2B5EF4-FFF2-40B4-BE49-F238E27FC236}">
              <a16:creationId xmlns:a16="http://schemas.microsoft.com/office/drawing/2014/main" id="{46F99CD3-382A-4FC7-8CE3-E57A41B26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8" name="Text Box 19">
          <a:extLst>
            <a:ext uri="{FF2B5EF4-FFF2-40B4-BE49-F238E27FC236}">
              <a16:creationId xmlns:a16="http://schemas.microsoft.com/office/drawing/2014/main" id="{63B622A7-87ED-4145-B414-7836779D7B8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9" name="Text Box 16">
          <a:extLst>
            <a:ext uri="{FF2B5EF4-FFF2-40B4-BE49-F238E27FC236}">
              <a16:creationId xmlns:a16="http://schemas.microsoft.com/office/drawing/2014/main" id="{03AA7EB5-69FD-4436-8939-3154656108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0" name="Text Box 17">
          <a:extLst>
            <a:ext uri="{FF2B5EF4-FFF2-40B4-BE49-F238E27FC236}">
              <a16:creationId xmlns:a16="http://schemas.microsoft.com/office/drawing/2014/main" id="{1A96D203-A50C-4CF3-9F89-7D782AE209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1" name="Text Box 18">
          <a:extLst>
            <a:ext uri="{FF2B5EF4-FFF2-40B4-BE49-F238E27FC236}">
              <a16:creationId xmlns:a16="http://schemas.microsoft.com/office/drawing/2014/main" id="{805FE468-B4AC-41EB-9EE5-BE15E1FAA2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2" name="Text Box 19">
          <a:extLst>
            <a:ext uri="{FF2B5EF4-FFF2-40B4-BE49-F238E27FC236}">
              <a16:creationId xmlns:a16="http://schemas.microsoft.com/office/drawing/2014/main" id="{0CF40BEE-8A62-4837-B327-2A990630DA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2903" name="Text Box 15">
          <a:extLst>
            <a:ext uri="{FF2B5EF4-FFF2-40B4-BE49-F238E27FC236}">
              <a16:creationId xmlns:a16="http://schemas.microsoft.com/office/drawing/2014/main" id="{A7E1DBB6-1B68-437E-A138-4BB97CD628A3}"/>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904" name="Text Box 15">
          <a:extLst>
            <a:ext uri="{FF2B5EF4-FFF2-40B4-BE49-F238E27FC236}">
              <a16:creationId xmlns:a16="http://schemas.microsoft.com/office/drawing/2014/main" id="{E1787B72-318D-4284-8E3A-D2F629D349E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905" name="Text Box 15">
          <a:extLst>
            <a:ext uri="{FF2B5EF4-FFF2-40B4-BE49-F238E27FC236}">
              <a16:creationId xmlns:a16="http://schemas.microsoft.com/office/drawing/2014/main" id="{100E7B44-27B5-4E60-949B-1020C8B934C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906" name="Text Box 15">
          <a:extLst>
            <a:ext uri="{FF2B5EF4-FFF2-40B4-BE49-F238E27FC236}">
              <a16:creationId xmlns:a16="http://schemas.microsoft.com/office/drawing/2014/main" id="{D614B1BC-0B15-424A-8DD3-681815D567B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907" name="Text Box 15">
          <a:extLst>
            <a:ext uri="{FF2B5EF4-FFF2-40B4-BE49-F238E27FC236}">
              <a16:creationId xmlns:a16="http://schemas.microsoft.com/office/drawing/2014/main" id="{35E83B59-1524-4299-A2C3-B9FFB2D9AA1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2908" name="Text Box 15">
          <a:extLst>
            <a:ext uri="{FF2B5EF4-FFF2-40B4-BE49-F238E27FC236}">
              <a16:creationId xmlns:a16="http://schemas.microsoft.com/office/drawing/2014/main" id="{98109618-AEE1-4615-BC8D-B34D539EFA8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09" name="Text Box 16">
          <a:extLst>
            <a:ext uri="{FF2B5EF4-FFF2-40B4-BE49-F238E27FC236}">
              <a16:creationId xmlns:a16="http://schemas.microsoft.com/office/drawing/2014/main" id="{04DE14BA-E3C1-43B9-AFC1-0DEA4CB556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0" name="Text Box 17">
          <a:extLst>
            <a:ext uri="{FF2B5EF4-FFF2-40B4-BE49-F238E27FC236}">
              <a16:creationId xmlns:a16="http://schemas.microsoft.com/office/drawing/2014/main" id="{6FA93F4E-0725-43CA-B6DC-4F3C5BC7CF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1" name="Text Box 18">
          <a:extLst>
            <a:ext uri="{FF2B5EF4-FFF2-40B4-BE49-F238E27FC236}">
              <a16:creationId xmlns:a16="http://schemas.microsoft.com/office/drawing/2014/main" id="{09A7A94B-B92E-4E05-ADB3-5FE0446EBA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2" name="Text Box 19">
          <a:extLst>
            <a:ext uri="{FF2B5EF4-FFF2-40B4-BE49-F238E27FC236}">
              <a16:creationId xmlns:a16="http://schemas.microsoft.com/office/drawing/2014/main" id="{ACF6ACE0-5DCA-48AE-A54A-72385D84D20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3" name="Text Box 16">
          <a:extLst>
            <a:ext uri="{FF2B5EF4-FFF2-40B4-BE49-F238E27FC236}">
              <a16:creationId xmlns:a16="http://schemas.microsoft.com/office/drawing/2014/main" id="{58AE6785-69C0-4EAA-81B4-3CDAFA7F89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4" name="Text Box 17">
          <a:extLst>
            <a:ext uri="{FF2B5EF4-FFF2-40B4-BE49-F238E27FC236}">
              <a16:creationId xmlns:a16="http://schemas.microsoft.com/office/drawing/2014/main" id="{48B96770-64E7-4520-A425-6AE394BC24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5" name="Text Box 18">
          <a:extLst>
            <a:ext uri="{FF2B5EF4-FFF2-40B4-BE49-F238E27FC236}">
              <a16:creationId xmlns:a16="http://schemas.microsoft.com/office/drawing/2014/main" id="{8BF8F4C8-AE49-46A4-B7F4-7F4B3C42E9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6" name="Text Box 19">
          <a:extLst>
            <a:ext uri="{FF2B5EF4-FFF2-40B4-BE49-F238E27FC236}">
              <a16:creationId xmlns:a16="http://schemas.microsoft.com/office/drawing/2014/main" id="{94B3BC05-4A8A-49E5-8135-1A32CD9AEE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7" name="Text Box 16">
          <a:extLst>
            <a:ext uri="{FF2B5EF4-FFF2-40B4-BE49-F238E27FC236}">
              <a16:creationId xmlns:a16="http://schemas.microsoft.com/office/drawing/2014/main" id="{67F824B9-5F75-4B3F-B1FD-8A77D3F711F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8" name="Text Box 17">
          <a:extLst>
            <a:ext uri="{FF2B5EF4-FFF2-40B4-BE49-F238E27FC236}">
              <a16:creationId xmlns:a16="http://schemas.microsoft.com/office/drawing/2014/main" id="{272F8738-8643-44D4-921E-E9B1E6FD60A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9" name="Text Box 18">
          <a:extLst>
            <a:ext uri="{FF2B5EF4-FFF2-40B4-BE49-F238E27FC236}">
              <a16:creationId xmlns:a16="http://schemas.microsoft.com/office/drawing/2014/main" id="{381D72F7-809F-467C-AA2F-0CFB2631C98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20" name="Text Box 19">
          <a:extLst>
            <a:ext uri="{FF2B5EF4-FFF2-40B4-BE49-F238E27FC236}">
              <a16:creationId xmlns:a16="http://schemas.microsoft.com/office/drawing/2014/main" id="{046EB2B8-55D8-4EB5-B281-9C304123EFC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21" name="Text Box 15">
          <a:extLst>
            <a:ext uri="{FF2B5EF4-FFF2-40B4-BE49-F238E27FC236}">
              <a16:creationId xmlns:a16="http://schemas.microsoft.com/office/drawing/2014/main" id="{227214CC-F27A-4BA9-A57F-E935CCF4B22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2" name="Text Box 16">
          <a:extLst>
            <a:ext uri="{FF2B5EF4-FFF2-40B4-BE49-F238E27FC236}">
              <a16:creationId xmlns:a16="http://schemas.microsoft.com/office/drawing/2014/main" id="{D58BD7DA-3227-4473-ADC6-411E81A6DF0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3" name="Text Box 17">
          <a:extLst>
            <a:ext uri="{FF2B5EF4-FFF2-40B4-BE49-F238E27FC236}">
              <a16:creationId xmlns:a16="http://schemas.microsoft.com/office/drawing/2014/main" id="{CF45E282-4D7C-4A6D-A41F-60610CC78C2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4" name="Text Box 18">
          <a:extLst>
            <a:ext uri="{FF2B5EF4-FFF2-40B4-BE49-F238E27FC236}">
              <a16:creationId xmlns:a16="http://schemas.microsoft.com/office/drawing/2014/main" id="{78AE4BD2-E0FF-43B5-8B33-BB1FC8D236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5" name="Text Box 19">
          <a:extLst>
            <a:ext uri="{FF2B5EF4-FFF2-40B4-BE49-F238E27FC236}">
              <a16:creationId xmlns:a16="http://schemas.microsoft.com/office/drawing/2014/main" id="{7B814EE2-7EC0-44CF-BD52-EC0BDCFCD8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2926" name="Text Box 15">
          <a:extLst>
            <a:ext uri="{FF2B5EF4-FFF2-40B4-BE49-F238E27FC236}">
              <a16:creationId xmlns:a16="http://schemas.microsoft.com/office/drawing/2014/main" id="{676812D6-C480-4477-9E04-428E065E141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7" name="Text Box 16">
          <a:extLst>
            <a:ext uri="{FF2B5EF4-FFF2-40B4-BE49-F238E27FC236}">
              <a16:creationId xmlns:a16="http://schemas.microsoft.com/office/drawing/2014/main" id="{4EF94131-4223-4EC0-9761-B11D990E0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8" name="Text Box 17">
          <a:extLst>
            <a:ext uri="{FF2B5EF4-FFF2-40B4-BE49-F238E27FC236}">
              <a16:creationId xmlns:a16="http://schemas.microsoft.com/office/drawing/2014/main" id="{5C5376FC-5DB8-4948-9ABF-5D8C635C41E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9" name="Text Box 18">
          <a:extLst>
            <a:ext uri="{FF2B5EF4-FFF2-40B4-BE49-F238E27FC236}">
              <a16:creationId xmlns:a16="http://schemas.microsoft.com/office/drawing/2014/main" id="{1D68E21C-795F-48BF-B6D8-14F23D4761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0" name="Text Box 16">
          <a:extLst>
            <a:ext uri="{FF2B5EF4-FFF2-40B4-BE49-F238E27FC236}">
              <a16:creationId xmlns:a16="http://schemas.microsoft.com/office/drawing/2014/main" id="{336C3459-39C6-4E18-9BE9-0F68E9E75F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1" name="Text Box 17">
          <a:extLst>
            <a:ext uri="{FF2B5EF4-FFF2-40B4-BE49-F238E27FC236}">
              <a16:creationId xmlns:a16="http://schemas.microsoft.com/office/drawing/2014/main" id="{FB88CE70-F363-48F7-ADDB-32A96EB3F7E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2" name="Text Box 18">
          <a:extLst>
            <a:ext uri="{FF2B5EF4-FFF2-40B4-BE49-F238E27FC236}">
              <a16:creationId xmlns:a16="http://schemas.microsoft.com/office/drawing/2014/main" id="{EC18276B-AE59-461D-8B1D-1E26BCB453C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3" name="Text Box 19">
          <a:extLst>
            <a:ext uri="{FF2B5EF4-FFF2-40B4-BE49-F238E27FC236}">
              <a16:creationId xmlns:a16="http://schemas.microsoft.com/office/drawing/2014/main" id="{BF6DBA01-624A-4E5A-9D93-5E46020AF1B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4" name="Text Box 16">
          <a:extLst>
            <a:ext uri="{FF2B5EF4-FFF2-40B4-BE49-F238E27FC236}">
              <a16:creationId xmlns:a16="http://schemas.microsoft.com/office/drawing/2014/main" id="{8F2560B2-1CBF-4913-ABDF-43BF670360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5" name="Text Box 17">
          <a:extLst>
            <a:ext uri="{FF2B5EF4-FFF2-40B4-BE49-F238E27FC236}">
              <a16:creationId xmlns:a16="http://schemas.microsoft.com/office/drawing/2014/main" id="{CC5F051D-1AEB-4EFA-ADE6-7DFA3817FB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6" name="Text Box 18">
          <a:extLst>
            <a:ext uri="{FF2B5EF4-FFF2-40B4-BE49-F238E27FC236}">
              <a16:creationId xmlns:a16="http://schemas.microsoft.com/office/drawing/2014/main" id="{F315D6B2-C6B3-4C2C-8F87-20A4B1E5ED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37" name="Text Box 15">
          <a:extLst>
            <a:ext uri="{FF2B5EF4-FFF2-40B4-BE49-F238E27FC236}">
              <a16:creationId xmlns:a16="http://schemas.microsoft.com/office/drawing/2014/main" id="{634624F5-9B26-41E0-A00A-7F2C3781D022}"/>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8" name="Text Box 16">
          <a:extLst>
            <a:ext uri="{FF2B5EF4-FFF2-40B4-BE49-F238E27FC236}">
              <a16:creationId xmlns:a16="http://schemas.microsoft.com/office/drawing/2014/main" id="{5BBD4612-B88B-4EAB-81E7-AF5EEB511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9" name="Text Box 17">
          <a:extLst>
            <a:ext uri="{FF2B5EF4-FFF2-40B4-BE49-F238E27FC236}">
              <a16:creationId xmlns:a16="http://schemas.microsoft.com/office/drawing/2014/main" id="{7E3960A6-DCA9-4407-9A20-88AABC5805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0" name="Text Box 18">
          <a:extLst>
            <a:ext uri="{FF2B5EF4-FFF2-40B4-BE49-F238E27FC236}">
              <a16:creationId xmlns:a16="http://schemas.microsoft.com/office/drawing/2014/main" id="{7E076465-5A8D-44CA-9574-B177CA42D1F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1" name="Text Box 19">
          <a:extLst>
            <a:ext uri="{FF2B5EF4-FFF2-40B4-BE49-F238E27FC236}">
              <a16:creationId xmlns:a16="http://schemas.microsoft.com/office/drawing/2014/main" id="{B025F840-0B64-48AE-B3DE-EFAA829259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2" name="Text Box 16">
          <a:extLst>
            <a:ext uri="{FF2B5EF4-FFF2-40B4-BE49-F238E27FC236}">
              <a16:creationId xmlns:a16="http://schemas.microsoft.com/office/drawing/2014/main" id="{DB632E64-3A20-4FC2-9E56-01AF7446B75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3" name="Text Box 17">
          <a:extLst>
            <a:ext uri="{FF2B5EF4-FFF2-40B4-BE49-F238E27FC236}">
              <a16:creationId xmlns:a16="http://schemas.microsoft.com/office/drawing/2014/main" id="{276C4847-B3A9-456B-90DA-408C074614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4" name="Text Box 18">
          <a:extLst>
            <a:ext uri="{FF2B5EF4-FFF2-40B4-BE49-F238E27FC236}">
              <a16:creationId xmlns:a16="http://schemas.microsoft.com/office/drawing/2014/main" id="{D2936E26-FB33-42A7-A7AA-01BC67C1D34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5" name="Text Box 19">
          <a:extLst>
            <a:ext uri="{FF2B5EF4-FFF2-40B4-BE49-F238E27FC236}">
              <a16:creationId xmlns:a16="http://schemas.microsoft.com/office/drawing/2014/main" id="{BAA1E7DC-41EF-4A3A-B758-BD84DB525C9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6" name="Text Box 16">
          <a:extLst>
            <a:ext uri="{FF2B5EF4-FFF2-40B4-BE49-F238E27FC236}">
              <a16:creationId xmlns:a16="http://schemas.microsoft.com/office/drawing/2014/main" id="{F979539E-FE04-4CE2-AA73-0DD118E709C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7" name="Text Box 17">
          <a:extLst>
            <a:ext uri="{FF2B5EF4-FFF2-40B4-BE49-F238E27FC236}">
              <a16:creationId xmlns:a16="http://schemas.microsoft.com/office/drawing/2014/main" id="{E462EFEC-D047-4A55-8357-CC6D7924FDBB}"/>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8" name="Text Box 18">
          <a:extLst>
            <a:ext uri="{FF2B5EF4-FFF2-40B4-BE49-F238E27FC236}">
              <a16:creationId xmlns:a16="http://schemas.microsoft.com/office/drawing/2014/main" id="{F1FE173E-9914-4FF7-8812-EF848EED25F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9" name="Text Box 19">
          <a:extLst>
            <a:ext uri="{FF2B5EF4-FFF2-40B4-BE49-F238E27FC236}">
              <a16:creationId xmlns:a16="http://schemas.microsoft.com/office/drawing/2014/main" id="{58ED2B67-695F-4538-A79B-137890F5F32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50" name="Text Box 15">
          <a:extLst>
            <a:ext uri="{FF2B5EF4-FFF2-40B4-BE49-F238E27FC236}">
              <a16:creationId xmlns:a16="http://schemas.microsoft.com/office/drawing/2014/main" id="{3FEBD2F1-3277-4DFB-B732-B0A6175864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1" name="Text Box 16">
          <a:extLst>
            <a:ext uri="{FF2B5EF4-FFF2-40B4-BE49-F238E27FC236}">
              <a16:creationId xmlns:a16="http://schemas.microsoft.com/office/drawing/2014/main" id="{2CF9E852-6E9C-4951-A240-64A726C90C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2" name="Text Box 17">
          <a:extLst>
            <a:ext uri="{FF2B5EF4-FFF2-40B4-BE49-F238E27FC236}">
              <a16:creationId xmlns:a16="http://schemas.microsoft.com/office/drawing/2014/main" id="{F2E4B913-E0F8-40A7-AD8D-DFB0FCFAB65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3" name="Text Box 18">
          <a:extLst>
            <a:ext uri="{FF2B5EF4-FFF2-40B4-BE49-F238E27FC236}">
              <a16:creationId xmlns:a16="http://schemas.microsoft.com/office/drawing/2014/main" id="{418E8CBD-51F4-4102-AA11-DAF60F918E3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4" name="Text Box 19">
          <a:extLst>
            <a:ext uri="{FF2B5EF4-FFF2-40B4-BE49-F238E27FC236}">
              <a16:creationId xmlns:a16="http://schemas.microsoft.com/office/drawing/2014/main" id="{95F0429C-9962-4192-B5D8-27DC315C1F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5" name="Text Box 16">
          <a:extLst>
            <a:ext uri="{FF2B5EF4-FFF2-40B4-BE49-F238E27FC236}">
              <a16:creationId xmlns:a16="http://schemas.microsoft.com/office/drawing/2014/main" id="{C728D22D-21F3-4EEA-9DF7-F4A9792252F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6" name="Text Box 17">
          <a:extLst>
            <a:ext uri="{FF2B5EF4-FFF2-40B4-BE49-F238E27FC236}">
              <a16:creationId xmlns:a16="http://schemas.microsoft.com/office/drawing/2014/main" id="{B3939FAC-73BD-465B-B3F6-A6BE772DAD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957" name="Text Box 18">
          <a:extLst>
            <a:ext uri="{FF2B5EF4-FFF2-40B4-BE49-F238E27FC236}">
              <a16:creationId xmlns:a16="http://schemas.microsoft.com/office/drawing/2014/main" id="{D2CAECAE-636D-4FDB-8B3F-699212CB66F6}"/>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8" name="Text Box 16">
          <a:extLst>
            <a:ext uri="{FF2B5EF4-FFF2-40B4-BE49-F238E27FC236}">
              <a16:creationId xmlns:a16="http://schemas.microsoft.com/office/drawing/2014/main" id="{2FA2AFF9-6817-4494-9CC7-7FDB156F61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9" name="Text Box 17">
          <a:extLst>
            <a:ext uri="{FF2B5EF4-FFF2-40B4-BE49-F238E27FC236}">
              <a16:creationId xmlns:a16="http://schemas.microsoft.com/office/drawing/2014/main" id="{88F6ACF5-2983-48EA-A903-B5C97C34F54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0" name="Text Box 18">
          <a:extLst>
            <a:ext uri="{FF2B5EF4-FFF2-40B4-BE49-F238E27FC236}">
              <a16:creationId xmlns:a16="http://schemas.microsoft.com/office/drawing/2014/main" id="{8EC0BF63-DD21-4534-9528-4A2B005424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1" name="Text Box 19">
          <a:extLst>
            <a:ext uri="{FF2B5EF4-FFF2-40B4-BE49-F238E27FC236}">
              <a16:creationId xmlns:a16="http://schemas.microsoft.com/office/drawing/2014/main" id="{8995CDD0-8568-4D07-B78B-4DFCE5BA2CA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2" name="Text Box 16">
          <a:extLst>
            <a:ext uri="{FF2B5EF4-FFF2-40B4-BE49-F238E27FC236}">
              <a16:creationId xmlns:a16="http://schemas.microsoft.com/office/drawing/2014/main" id="{1B6376E2-BA43-4377-B250-3E8F4D5F6B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3" name="Text Box 15">
          <a:extLst>
            <a:ext uri="{FF2B5EF4-FFF2-40B4-BE49-F238E27FC236}">
              <a16:creationId xmlns:a16="http://schemas.microsoft.com/office/drawing/2014/main" id="{5B110AAA-A87D-4AF0-8609-015C6E14A0E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964" name="Text Box 15">
          <a:extLst>
            <a:ext uri="{FF2B5EF4-FFF2-40B4-BE49-F238E27FC236}">
              <a16:creationId xmlns:a16="http://schemas.microsoft.com/office/drawing/2014/main" id="{80352AF5-C9BA-4CA6-96F6-615428D7FBD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65" name="Text Box 15">
          <a:extLst>
            <a:ext uri="{FF2B5EF4-FFF2-40B4-BE49-F238E27FC236}">
              <a16:creationId xmlns:a16="http://schemas.microsoft.com/office/drawing/2014/main" id="{1104E515-912E-42C5-90AE-6FAD490B939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2966" name="Text Box 15">
          <a:extLst>
            <a:ext uri="{FF2B5EF4-FFF2-40B4-BE49-F238E27FC236}">
              <a16:creationId xmlns:a16="http://schemas.microsoft.com/office/drawing/2014/main" id="{5E35C0C3-2B7D-42D7-A8BF-C5CCC302E89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967" name="Text Box 15">
          <a:extLst>
            <a:ext uri="{FF2B5EF4-FFF2-40B4-BE49-F238E27FC236}">
              <a16:creationId xmlns:a16="http://schemas.microsoft.com/office/drawing/2014/main" id="{0BF746C5-F503-4960-874F-C17676E68FB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968" name="Text Box 15">
          <a:extLst>
            <a:ext uri="{FF2B5EF4-FFF2-40B4-BE49-F238E27FC236}">
              <a16:creationId xmlns:a16="http://schemas.microsoft.com/office/drawing/2014/main" id="{0DEC6D84-927F-4133-9ED5-B1CB165A88F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9" name="Text Box 15">
          <a:extLst>
            <a:ext uri="{FF2B5EF4-FFF2-40B4-BE49-F238E27FC236}">
              <a16:creationId xmlns:a16="http://schemas.microsoft.com/office/drawing/2014/main" id="{F2A8C0B2-CE2D-49E3-B06C-0A66546A771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0" name="Text Box 16">
          <a:extLst>
            <a:ext uri="{FF2B5EF4-FFF2-40B4-BE49-F238E27FC236}">
              <a16:creationId xmlns:a16="http://schemas.microsoft.com/office/drawing/2014/main" id="{400366F1-88A7-4594-A149-0C959756B29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1" name="Text Box 17">
          <a:extLst>
            <a:ext uri="{FF2B5EF4-FFF2-40B4-BE49-F238E27FC236}">
              <a16:creationId xmlns:a16="http://schemas.microsoft.com/office/drawing/2014/main" id="{4EBBDE50-9A26-4E77-AE08-F8F35E6265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2" name="Text Box 18">
          <a:extLst>
            <a:ext uri="{FF2B5EF4-FFF2-40B4-BE49-F238E27FC236}">
              <a16:creationId xmlns:a16="http://schemas.microsoft.com/office/drawing/2014/main" id="{9C0C4E09-8316-4812-B26B-190293042A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3" name="Text Box 19">
          <a:extLst>
            <a:ext uri="{FF2B5EF4-FFF2-40B4-BE49-F238E27FC236}">
              <a16:creationId xmlns:a16="http://schemas.microsoft.com/office/drawing/2014/main" id="{B532A9DA-084C-4DE3-85F1-A0E64967E75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4" name="Text Box 16">
          <a:extLst>
            <a:ext uri="{FF2B5EF4-FFF2-40B4-BE49-F238E27FC236}">
              <a16:creationId xmlns:a16="http://schemas.microsoft.com/office/drawing/2014/main" id="{FF1A0341-6663-45DE-AC5F-281217BA5A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5" name="Text Box 17">
          <a:extLst>
            <a:ext uri="{FF2B5EF4-FFF2-40B4-BE49-F238E27FC236}">
              <a16:creationId xmlns:a16="http://schemas.microsoft.com/office/drawing/2014/main" id="{C886BAB3-0194-4D56-88D3-DE61BCAE189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6" name="Text Box 18">
          <a:extLst>
            <a:ext uri="{FF2B5EF4-FFF2-40B4-BE49-F238E27FC236}">
              <a16:creationId xmlns:a16="http://schemas.microsoft.com/office/drawing/2014/main" id="{BF0616CA-6DF2-48A6-83FE-3F98BD682B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7" name="Text Box 19">
          <a:extLst>
            <a:ext uri="{FF2B5EF4-FFF2-40B4-BE49-F238E27FC236}">
              <a16:creationId xmlns:a16="http://schemas.microsoft.com/office/drawing/2014/main" id="{8050A9A6-A4C0-48EE-9C70-96F95FFF126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8" name="Text Box 16">
          <a:extLst>
            <a:ext uri="{FF2B5EF4-FFF2-40B4-BE49-F238E27FC236}">
              <a16:creationId xmlns:a16="http://schemas.microsoft.com/office/drawing/2014/main" id="{28D541BA-7F11-46E9-9553-6389DB82A46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9" name="Text Box 17">
          <a:extLst>
            <a:ext uri="{FF2B5EF4-FFF2-40B4-BE49-F238E27FC236}">
              <a16:creationId xmlns:a16="http://schemas.microsoft.com/office/drawing/2014/main" id="{6C12212D-ABF8-4F90-A86A-4433C33362D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0" name="Text Box 18">
          <a:extLst>
            <a:ext uri="{FF2B5EF4-FFF2-40B4-BE49-F238E27FC236}">
              <a16:creationId xmlns:a16="http://schemas.microsoft.com/office/drawing/2014/main" id="{560591F7-86D2-4FE1-AFC9-ECCE163FD8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1" name="Text Box 19">
          <a:extLst>
            <a:ext uri="{FF2B5EF4-FFF2-40B4-BE49-F238E27FC236}">
              <a16:creationId xmlns:a16="http://schemas.microsoft.com/office/drawing/2014/main" id="{140BC50E-F687-433C-9332-69D444D4341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982" name="Text Box 15">
          <a:extLst>
            <a:ext uri="{FF2B5EF4-FFF2-40B4-BE49-F238E27FC236}">
              <a16:creationId xmlns:a16="http://schemas.microsoft.com/office/drawing/2014/main" id="{5C2B736C-A8A8-47E3-AC2E-639A0A86D1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3" name="Text Box 16">
          <a:extLst>
            <a:ext uri="{FF2B5EF4-FFF2-40B4-BE49-F238E27FC236}">
              <a16:creationId xmlns:a16="http://schemas.microsoft.com/office/drawing/2014/main" id="{CC6BDF43-DA91-4295-A4FA-D3B77EF01A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4" name="Text Box 17">
          <a:extLst>
            <a:ext uri="{FF2B5EF4-FFF2-40B4-BE49-F238E27FC236}">
              <a16:creationId xmlns:a16="http://schemas.microsoft.com/office/drawing/2014/main" id="{A1E18F71-0183-4EDF-ABF8-1EFDD95F36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5" name="Text Box 18">
          <a:extLst>
            <a:ext uri="{FF2B5EF4-FFF2-40B4-BE49-F238E27FC236}">
              <a16:creationId xmlns:a16="http://schemas.microsoft.com/office/drawing/2014/main" id="{098DB56E-11BE-4B54-801F-24133F93600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6" name="Text Box 19">
          <a:extLst>
            <a:ext uri="{FF2B5EF4-FFF2-40B4-BE49-F238E27FC236}">
              <a16:creationId xmlns:a16="http://schemas.microsoft.com/office/drawing/2014/main" id="{0E4E6892-CAE0-43FC-9F3B-04913739E7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7" name="Text Box 16">
          <a:extLst>
            <a:ext uri="{FF2B5EF4-FFF2-40B4-BE49-F238E27FC236}">
              <a16:creationId xmlns:a16="http://schemas.microsoft.com/office/drawing/2014/main" id="{11B15715-A1DC-42F8-9B10-27D473D44FC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8" name="Text Box 17">
          <a:extLst>
            <a:ext uri="{FF2B5EF4-FFF2-40B4-BE49-F238E27FC236}">
              <a16:creationId xmlns:a16="http://schemas.microsoft.com/office/drawing/2014/main" id="{6FD5FCCA-04BB-44E8-807C-401AA623700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9" name="Text Box 18">
          <a:extLst>
            <a:ext uri="{FF2B5EF4-FFF2-40B4-BE49-F238E27FC236}">
              <a16:creationId xmlns:a16="http://schemas.microsoft.com/office/drawing/2014/main" id="{7E8928C0-F2B1-41E1-9DA7-43F6BBE757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0" name="Text Box 16">
          <a:extLst>
            <a:ext uri="{FF2B5EF4-FFF2-40B4-BE49-F238E27FC236}">
              <a16:creationId xmlns:a16="http://schemas.microsoft.com/office/drawing/2014/main" id="{DF1D22A2-24AA-4294-921F-8FF3BFFB8D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1" name="Text Box 17">
          <a:extLst>
            <a:ext uri="{FF2B5EF4-FFF2-40B4-BE49-F238E27FC236}">
              <a16:creationId xmlns:a16="http://schemas.microsoft.com/office/drawing/2014/main" id="{41E03964-C70C-41AC-89E2-8F1243324B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2" name="Text Box 18">
          <a:extLst>
            <a:ext uri="{FF2B5EF4-FFF2-40B4-BE49-F238E27FC236}">
              <a16:creationId xmlns:a16="http://schemas.microsoft.com/office/drawing/2014/main" id="{1CFA35F0-81BF-4A0A-BFEA-ECF156EB34B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3" name="Text Box 19">
          <a:extLst>
            <a:ext uri="{FF2B5EF4-FFF2-40B4-BE49-F238E27FC236}">
              <a16:creationId xmlns:a16="http://schemas.microsoft.com/office/drawing/2014/main" id="{71D9EBCD-B886-403A-AB57-B8E045939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4" name="Text Box 16">
          <a:extLst>
            <a:ext uri="{FF2B5EF4-FFF2-40B4-BE49-F238E27FC236}">
              <a16:creationId xmlns:a16="http://schemas.microsoft.com/office/drawing/2014/main" id="{2FEC13D7-979B-4317-BF25-13E6C9942C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5" name="Text Box 17">
          <a:extLst>
            <a:ext uri="{FF2B5EF4-FFF2-40B4-BE49-F238E27FC236}">
              <a16:creationId xmlns:a16="http://schemas.microsoft.com/office/drawing/2014/main" id="{AC516F47-3365-43BC-945F-A325D12DD4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6" name="Text Box 18">
          <a:extLst>
            <a:ext uri="{FF2B5EF4-FFF2-40B4-BE49-F238E27FC236}">
              <a16:creationId xmlns:a16="http://schemas.microsoft.com/office/drawing/2014/main" id="{37E55FAE-F99D-422C-94BB-F7EC4D0B4D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7" name="Text Box 19">
          <a:extLst>
            <a:ext uri="{FF2B5EF4-FFF2-40B4-BE49-F238E27FC236}">
              <a16:creationId xmlns:a16="http://schemas.microsoft.com/office/drawing/2014/main" id="{0F3B9798-BF04-4C2F-9270-5F346E73B34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998" name="Text Box 15">
          <a:extLst>
            <a:ext uri="{FF2B5EF4-FFF2-40B4-BE49-F238E27FC236}">
              <a16:creationId xmlns:a16="http://schemas.microsoft.com/office/drawing/2014/main" id="{9A614F17-A5DF-4900-B094-B70D7A6C133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99" name="Text Box 15">
          <a:extLst>
            <a:ext uri="{FF2B5EF4-FFF2-40B4-BE49-F238E27FC236}">
              <a16:creationId xmlns:a16="http://schemas.microsoft.com/office/drawing/2014/main" id="{C80C5E1F-780A-4877-AED6-50D09930702C}"/>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3000" name="Text Box 15">
          <a:extLst>
            <a:ext uri="{FF2B5EF4-FFF2-40B4-BE49-F238E27FC236}">
              <a16:creationId xmlns:a16="http://schemas.microsoft.com/office/drawing/2014/main" id="{F50FE8BD-6230-4529-B72F-41EDA35DB96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001" name="Text Box 15">
          <a:extLst>
            <a:ext uri="{FF2B5EF4-FFF2-40B4-BE49-F238E27FC236}">
              <a16:creationId xmlns:a16="http://schemas.microsoft.com/office/drawing/2014/main" id="{A4F79130-1A25-49F2-BD0C-3F312F36824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3002" name="Text Box 15">
          <a:extLst>
            <a:ext uri="{FF2B5EF4-FFF2-40B4-BE49-F238E27FC236}">
              <a16:creationId xmlns:a16="http://schemas.microsoft.com/office/drawing/2014/main" id="{697CF567-D87E-44D0-8E16-B9CF85201C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3003" name="Text Box 15">
          <a:extLst>
            <a:ext uri="{FF2B5EF4-FFF2-40B4-BE49-F238E27FC236}">
              <a16:creationId xmlns:a16="http://schemas.microsoft.com/office/drawing/2014/main" id="{7968CB9C-DCEB-45A7-8853-292CF0B3A14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4" name="Text Box 16">
          <a:extLst>
            <a:ext uri="{FF2B5EF4-FFF2-40B4-BE49-F238E27FC236}">
              <a16:creationId xmlns:a16="http://schemas.microsoft.com/office/drawing/2014/main" id="{0762CB3C-9ECF-498B-B854-DB5643ED51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5" name="Text Box 17">
          <a:extLst>
            <a:ext uri="{FF2B5EF4-FFF2-40B4-BE49-F238E27FC236}">
              <a16:creationId xmlns:a16="http://schemas.microsoft.com/office/drawing/2014/main" id="{4F400534-A5D5-418B-98D0-E093509BA0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6" name="Text Box 18">
          <a:extLst>
            <a:ext uri="{FF2B5EF4-FFF2-40B4-BE49-F238E27FC236}">
              <a16:creationId xmlns:a16="http://schemas.microsoft.com/office/drawing/2014/main" id="{EF91639C-9746-4721-A7B8-7D38965EB0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7" name="Text Box 19">
          <a:extLst>
            <a:ext uri="{FF2B5EF4-FFF2-40B4-BE49-F238E27FC236}">
              <a16:creationId xmlns:a16="http://schemas.microsoft.com/office/drawing/2014/main" id="{3ABE5C5F-1145-400B-A5CE-8B85E85FB8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8" name="Text Box 16">
          <a:extLst>
            <a:ext uri="{FF2B5EF4-FFF2-40B4-BE49-F238E27FC236}">
              <a16:creationId xmlns:a16="http://schemas.microsoft.com/office/drawing/2014/main" id="{23E5379B-17E3-4BC9-A59D-C0FE3C08070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9" name="Text Box 17">
          <a:extLst>
            <a:ext uri="{FF2B5EF4-FFF2-40B4-BE49-F238E27FC236}">
              <a16:creationId xmlns:a16="http://schemas.microsoft.com/office/drawing/2014/main" id="{2D8F3CAB-3485-4062-A60D-F6F66421B27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0" name="Text Box 18">
          <a:extLst>
            <a:ext uri="{FF2B5EF4-FFF2-40B4-BE49-F238E27FC236}">
              <a16:creationId xmlns:a16="http://schemas.microsoft.com/office/drawing/2014/main" id="{3D30241E-57E4-44DE-AF4E-6ECC3AD094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1" name="Text Box 19">
          <a:extLst>
            <a:ext uri="{FF2B5EF4-FFF2-40B4-BE49-F238E27FC236}">
              <a16:creationId xmlns:a16="http://schemas.microsoft.com/office/drawing/2014/main" id="{A4E34B09-709D-4ED6-97A7-37D3837289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2" name="Text Box 16">
          <a:extLst>
            <a:ext uri="{FF2B5EF4-FFF2-40B4-BE49-F238E27FC236}">
              <a16:creationId xmlns:a16="http://schemas.microsoft.com/office/drawing/2014/main" id="{A1224CF5-F2C5-41F7-83FF-D07227014B6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3" name="Text Box 17">
          <a:extLst>
            <a:ext uri="{FF2B5EF4-FFF2-40B4-BE49-F238E27FC236}">
              <a16:creationId xmlns:a16="http://schemas.microsoft.com/office/drawing/2014/main" id="{12F7F64F-6D4D-4188-ABF6-A7DE9106C39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4" name="Text Box 18">
          <a:extLst>
            <a:ext uri="{FF2B5EF4-FFF2-40B4-BE49-F238E27FC236}">
              <a16:creationId xmlns:a16="http://schemas.microsoft.com/office/drawing/2014/main" id="{2B901185-58DF-4992-BC97-963E2C2FF6E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5" name="Text Box 19">
          <a:extLst>
            <a:ext uri="{FF2B5EF4-FFF2-40B4-BE49-F238E27FC236}">
              <a16:creationId xmlns:a16="http://schemas.microsoft.com/office/drawing/2014/main" id="{41A31211-69F7-4CD1-8CAE-EDD7756802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16" name="Text Box 15">
          <a:extLst>
            <a:ext uri="{FF2B5EF4-FFF2-40B4-BE49-F238E27FC236}">
              <a16:creationId xmlns:a16="http://schemas.microsoft.com/office/drawing/2014/main" id="{17522059-0081-41B2-87E6-E615317A4FA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7" name="Text Box 16">
          <a:extLst>
            <a:ext uri="{FF2B5EF4-FFF2-40B4-BE49-F238E27FC236}">
              <a16:creationId xmlns:a16="http://schemas.microsoft.com/office/drawing/2014/main" id="{95A22F5F-6E61-4ECF-A2E0-0BCFE19CB1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8" name="Text Box 17">
          <a:extLst>
            <a:ext uri="{FF2B5EF4-FFF2-40B4-BE49-F238E27FC236}">
              <a16:creationId xmlns:a16="http://schemas.microsoft.com/office/drawing/2014/main" id="{639349FF-75EF-4E4E-B8F0-4B909A06FC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9" name="Text Box 18">
          <a:extLst>
            <a:ext uri="{FF2B5EF4-FFF2-40B4-BE49-F238E27FC236}">
              <a16:creationId xmlns:a16="http://schemas.microsoft.com/office/drawing/2014/main" id="{72987BC2-3C70-443F-AADB-57363F1C82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20" name="Text Box 19">
          <a:extLst>
            <a:ext uri="{FF2B5EF4-FFF2-40B4-BE49-F238E27FC236}">
              <a16:creationId xmlns:a16="http://schemas.microsoft.com/office/drawing/2014/main" id="{06AD0EDC-458E-4B95-95C5-E43BD76BDB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3021" name="Text Box 15">
          <a:extLst>
            <a:ext uri="{FF2B5EF4-FFF2-40B4-BE49-F238E27FC236}">
              <a16:creationId xmlns:a16="http://schemas.microsoft.com/office/drawing/2014/main" id="{46778F98-717C-4625-83C6-31005FD10E2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2" name="Text Box 16">
          <a:extLst>
            <a:ext uri="{FF2B5EF4-FFF2-40B4-BE49-F238E27FC236}">
              <a16:creationId xmlns:a16="http://schemas.microsoft.com/office/drawing/2014/main" id="{9ABB91B8-DEF1-485B-B7C7-C8D22291714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3" name="Text Box 17">
          <a:extLst>
            <a:ext uri="{FF2B5EF4-FFF2-40B4-BE49-F238E27FC236}">
              <a16:creationId xmlns:a16="http://schemas.microsoft.com/office/drawing/2014/main" id="{278C79FA-D1EB-45F3-AB82-B2F22220E2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4" name="Text Box 18">
          <a:extLst>
            <a:ext uri="{FF2B5EF4-FFF2-40B4-BE49-F238E27FC236}">
              <a16:creationId xmlns:a16="http://schemas.microsoft.com/office/drawing/2014/main" id="{D6875343-B561-40BD-B78F-CD8AB98F84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5" name="Text Box 16">
          <a:extLst>
            <a:ext uri="{FF2B5EF4-FFF2-40B4-BE49-F238E27FC236}">
              <a16:creationId xmlns:a16="http://schemas.microsoft.com/office/drawing/2014/main" id="{FFEDE923-A860-46CD-80EF-7BCC9398FA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6" name="Text Box 17">
          <a:extLst>
            <a:ext uri="{FF2B5EF4-FFF2-40B4-BE49-F238E27FC236}">
              <a16:creationId xmlns:a16="http://schemas.microsoft.com/office/drawing/2014/main" id="{FFDF5DDC-EE8E-4468-A996-6E2E56A7CB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7" name="Text Box 18">
          <a:extLst>
            <a:ext uri="{FF2B5EF4-FFF2-40B4-BE49-F238E27FC236}">
              <a16:creationId xmlns:a16="http://schemas.microsoft.com/office/drawing/2014/main" id="{D3D5968A-BD65-4DF7-8FBA-7038AEC903B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8" name="Text Box 19">
          <a:extLst>
            <a:ext uri="{FF2B5EF4-FFF2-40B4-BE49-F238E27FC236}">
              <a16:creationId xmlns:a16="http://schemas.microsoft.com/office/drawing/2014/main" id="{8891384E-9941-49AF-8F29-EAA7E3D9DA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9" name="Text Box 16">
          <a:extLst>
            <a:ext uri="{FF2B5EF4-FFF2-40B4-BE49-F238E27FC236}">
              <a16:creationId xmlns:a16="http://schemas.microsoft.com/office/drawing/2014/main" id="{AB0D4E16-E3E5-442A-9ED1-B0820B5A0E0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0" name="Text Box 17">
          <a:extLst>
            <a:ext uri="{FF2B5EF4-FFF2-40B4-BE49-F238E27FC236}">
              <a16:creationId xmlns:a16="http://schemas.microsoft.com/office/drawing/2014/main" id="{84494B91-30D1-49B1-A44C-7B74A9399A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1" name="Text Box 18">
          <a:extLst>
            <a:ext uri="{FF2B5EF4-FFF2-40B4-BE49-F238E27FC236}">
              <a16:creationId xmlns:a16="http://schemas.microsoft.com/office/drawing/2014/main" id="{EAB14198-E9F0-463D-8132-696B041018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32" name="Text Box 15">
          <a:extLst>
            <a:ext uri="{FF2B5EF4-FFF2-40B4-BE49-F238E27FC236}">
              <a16:creationId xmlns:a16="http://schemas.microsoft.com/office/drawing/2014/main" id="{BECAD7BE-5B0C-4429-AAF3-86A50AF8FA2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3" name="Text Box 16">
          <a:extLst>
            <a:ext uri="{FF2B5EF4-FFF2-40B4-BE49-F238E27FC236}">
              <a16:creationId xmlns:a16="http://schemas.microsoft.com/office/drawing/2014/main" id="{A798BCDE-AAF4-4C77-923A-2B5E0CBC76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4" name="Text Box 17">
          <a:extLst>
            <a:ext uri="{FF2B5EF4-FFF2-40B4-BE49-F238E27FC236}">
              <a16:creationId xmlns:a16="http://schemas.microsoft.com/office/drawing/2014/main" id="{B36848E8-64C6-410B-89EC-7442F2D04F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5" name="Text Box 18">
          <a:extLst>
            <a:ext uri="{FF2B5EF4-FFF2-40B4-BE49-F238E27FC236}">
              <a16:creationId xmlns:a16="http://schemas.microsoft.com/office/drawing/2014/main" id="{BC5BB572-72E1-4F5D-A3B2-3B5DBCD0CD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6" name="Text Box 19">
          <a:extLst>
            <a:ext uri="{FF2B5EF4-FFF2-40B4-BE49-F238E27FC236}">
              <a16:creationId xmlns:a16="http://schemas.microsoft.com/office/drawing/2014/main" id="{B7841915-491E-4C17-BA49-716758ED55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7" name="Text Box 16">
          <a:extLst>
            <a:ext uri="{FF2B5EF4-FFF2-40B4-BE49-F238E27FC236}">
              <a16:creationId xmlns:a16="http://schemas.microsoft.com/office/drawing/2014/main" id="{360428EE-AFDD-4697-A7FE-6C8BDDF7CE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8" name="Text Box 17">
          <a:extLst>
            <a:ext uri="{FF2B5EF4-FFF2-40B4-BE49-F238E27FC236}">
              <a16:creationId xmlns:a16="http://schemas.microsoft.com/office/drawing/2014/main" id="{1B0EC03E-41ED-4D47-B54C-939D7493DFE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9" name="Text Box 18">
          <a:extLst>
            <a:ext uri="{FF2B5EF4-FFF2-40B4-BE49-F238E27FC236}">
              <a16:creationId xmlns:a16="http://schemas.microsoft.com/office/drawing/2014/main" id="{C50D9D37-A235-4A35-B71B-253638C4671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40" name="Text Box 19">
          <a:extLst>
            <a:ext uri="{FF2B5EF4-FFF2-40B4-BE49-F238E27FC236}">
              <a16:creationId xmlns:a16="http://schemas.microsoft.com/office/drawing/2014/main" id="{0A331B10-9053-4817-B09E-B5BF95F15DB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1" name="Text Box 16">
          <a:extLst>
            <a:ext uri="{FF2B5EF4-FFF2-40B4-BE49-F238E27FC236}">
              <a16:creationId xmlns:a16="http://schemas.microsoft.com/office/drawing/2014/main" id="{7BC43391-872F-44F4-9F29-808AC1F3BED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2" name="Text Box 17">
          <a:extLst>
            <a:ext uri="{FF2B5EF4-FFF2-40B4-BE49-F238E27FC236}">
              <a16:creationId xmlns:a16="http://schemas.microsoft.com/office/drawing/2014/main" id="{60F4D6E0-DD6B-4B1A-B3CA-954B82924D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3" name="Text Box 18">
          <a:extLst>
            <a:ext uri="{FF2B5EF4-FFF2-40B4-BE49-F238E27FC236}">
              <a16:creationId xmlns:a16="http://schemas.microsoft.com/office/drawing/2014/main" id="{A4F5FE43-AE83-462D-922E-1E5C9DC774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4" name="Text Box 19">
          <a:extLst>
            <a:ext uri="{FF2B5EF4-FFF2-40B4-BE49-F238E27FC236}">
              <a16:creationId xmlns:a16="http://schemas.microsoft.com/office/drawing/2014/main" id="{E2D21CFB-8607-4E7C-9BD6-17015D56ACA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45" name="Text Box 15">
          <a:extLst>
            <a:ext uri="{FF2B5EF4-FFF2-40B4-BE49-F238E27FC236}">
              <a16:creationId xmlns:a16="http://schemas.microsoft.com/office/drawing/2014/main" id="{9CCB73F8-F16D-4687-BEE4-9424BAA5DD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6" name="Text Box 16">
          <a:extLst>
            <a:ext uri="{FF2B5EF4-FFF2-40B4-BE49-F238E27FC236}">
              <a16:creationId xmlns:a16="http://schemas.microsoft.com/office/drawing/2014/main" id="{5C2B51B4-DDE4-4E52-9D04-0128FD88017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7" name="Text Box 17">
          <a:extLst>
            <a:ext uri="{FF2B5EF4-FFF2-40B4-BE49-F238E27FC236}">
              <a16:creationId xmlns:a16="http://schemas.microsoft.com/office/drawing/2014/main" id="{96D4523F-54F2-4404-A667-F6DAA91771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8" name="Text Box 18">
          <a:extLst>
            <a:ext uri="{FF2B5EF4-FFF2-40B4-BE49-F238E27FC236}">
              <a16:creationId xmlns:a16="http://schemas.microsoft.com/office/drawing/2014/main" id="{8AE36D4F-2512-4701-AC59-4A0B63D86DF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9" name="Text Box 19">
          <a:extLst>
            <a:ext uri="{FF2B5EF4-FFF2-40B4-BE49-F238E27FC236}">
              <a16:creationId xmlns:a16="http://schemas.microsoft.com/office/drawing/2014/main" id="{E60E56AD-BDC8-4CA8-B053-8C114102B9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0" name="Text Box 16">
          <a:extLst>
            <a:ext uri="{FF2B5EF4-FFF2-40B4-BE49-F238E27FC236}">
              <a16:creationId xmlns:a16="http://schemas.microsoft.com/office/drawing/2014/main" id="{55D32B8E-7EEA-40FA-B30E-78D7D5644E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1" name="Text Box 17">
          <a:extLst>
            <a:ext uri="{FF2B5EF4-FFF2-40B4-BE49-F238E27FC236}">
              <a16:creationId xmlns:a16="http://schemas.microsoft.com/office/drawing/2014/main" id="{58B42EB4-29F2-40C6-AD8E-4143447745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52</xdr:row>
      <xdr:rowOff>15875</xdr:rowOff>
    </xdr:from>
    <xdr:ext cx="95250" cy="171450"/>
    <xdr:sp macro="" textlink="">
      <xdr:nvSpPr>
        <xdr:cNvPr id="3052" name="Text Box 18">
          <a:extLst>
            <a:ext uri="{FF2B5EF4-FFF2-40B4-BE49-F238E27FC236}">
              <a16:creationId xmlns:a16="http://schemas.microsoft.com/office/drawing/2014/main" id="{68BCE6E6-64E0-47BA-B1DA-FCC4AB53C37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3" name="Text Box 16">
          <a:extLst>
            <a:ext uri="{FF2B5EF4-FFF2-40B4-BE49-F238E27FC236}">
              <a16:creationId xmlns:a16="http://schemas.microsoft.com/office/drawing/2014/main" id="{31A99D19-A719-4CAF-9179-6BB581FA8E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4" name="Text Box 17">
          <a:extLst>
            <a:ext uri="{FF2B5EF4-FFF2-40B4-BE49-F238E27FC236}">
              <a16:creationId xmlns:a16="http://schemas.microsoft.com/office/drawing/2014/main" id="{0CB3BBDB-6244-480E-B564-904A2C120E6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5" name="Text Box 18">
          <a:extLst>
            <a:ext uri="{FF2B5EF4-FFF2-40B4-BE49-F238E27FC236}">
              <a16:creationId xmlns:a16="http://schemas.microsoft.com/office/drawing/2014/main" id="{A460615B-1E70-4939-BB5C-D221B99E8E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6" name="Text Box 19">
          <a:extLst>
            <a:ext uri="{FF2B5EF4-FFF2-40B4-BE49-F238E27FC236}">
              <a16:creationId xmlns:a16="http://schemas.microsoft.com/office/drawing/2014/main" id="{7AB73439-3F46-4DB7-9CC2-34CDAD7187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7" name="Text Box 16">
          <a:extLst>
            <a:ext uri="{FF2B5EF4-FFF2-40B4-BE49-F238E27FC236}">
              <a16:creationId xmlns:a16="http://schemas.microsoft.com/office/drawing/2014/main" id="{188AAFFF-DE39-42D1-BD9C-3DA908AA0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58" name="Text Box 15">
          <a:extLst>
            <a:ext uri="{FF2B5EF4-FFF2-40B4-BE49-F238E27FC236}">
              <a16:creationId xmlns:a16="http://schemas.microsoft.com/office/drawing/2014/main" id="{1E7D4541-05F8-49BA-9B09-42B11ED63DF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059" name="Text Box 15">
          <a:extLst>
            <a:ext uri="{FF2B5EF4-FFF2-40B4-BE49-F238E27FC236}">
              <a16:creationId xmlns:a16="http://schemas.microsoft.com/office/drawing/2014/main" id="{838C0675-F971-406F-98CB-528901526AE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60" name="Text Box 15">
          <a:extLst>
            <a:ext uri="{FF2B5EF4-FFF2-40B4-BE49-F238E27FC236}">
              <a16:creationId xmlns:a16="http://schemas.microsoft.com/office/drawing/2014/main" id="{F70AEAEE-251B-4C1F-991F-EA9FECE1C53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61" name="Text Box 15">
          <a:extLst>
            <a:ext uri="{FF2B5EF4-FFF2-40B4-BE49-F238E27FC236}">
              <a16:creationId xmlns:a16="http://schemas.microsoft.com/office/drawing/2014/main" id="{CC7966E5-DA18-43E0-99E8-843C09BFF7DD}"/>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62" name="Text Box 15">
          <a:extLst>
            <a:ext uri="{FF2B5EF4-FFF2-40B4-BE49-F238E27FC236}">
              <a16:creationId xmlns:a16="http://schemas.microsoft.com/office/drawing/2014/main" id="{72D50B00-72B2-431E-822A-9F81F8E67BC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63" name="Text Box 15">
          <a:extLst>
            <a:ext uri="{FF2B5EF4-FFF2-40B4-BE49-F238E27FC236}">
              <a16:creationId xmlns:a16="http://schemas.microsoft.com/office/drawing/2014/main" id="{3FA1077A-0E8E-45A5-BF6E-9CAA7D33C06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64" name="Text Box 15">
          <a:extLst>
            <a:ext uri="{FF2B5EF4-FFF2-40B4-BE49-F238E27FC236}">
              <a16:creationId xmlns:a16="http://schemas.microsoft.com/office/drawing/2014/main" id="{AE4743FF-B055-472A-AD16-89B78EA6056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5" name="Text Box 16">
          <a:extLst>
            <a:ext uri="{FF2B5EF4-FFF2-40B4-BE49-F238E27FC236}">
              <a16:creationId xmlns:a16="http://schemas.microsoft.com/office/drawing/2014/main" id="{97A4E41B-3CBB-45BB-B402-0CB8D168AB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6" name="Text Box 17">
          <a:extLst>
            <a:ext uri="{FF2B5EF4-FFF2-40B4-BE49-F238E27FC236}">
              <a16:creationId xmlns:a16="http://schemas.microsoft.com/office/drawing/2014/main" id="{FA926BFB-6165-4FB8-8748-55F6D5B8E2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7" name="Text Box 18">
          <a:extLst>
            <a:ext uri="{FF2B5EF4-FFF2-40B4-BE49-F238E27FC236}">
              <a16:creationId xmlns:a16="http://schemas.microsoft.com/office/drawing/2014/main" id="{C08174A4-1FA9-4696-9C2D-BD69EF6BD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8" name="Text Box 19">
          <a:extLst>
            <a:ext uri="{FF2B5EF4-FFF2-40B4-BE49-F238E27FC236}">
              <a16:creationId xmlns:a16="http://schemas.microsoft.com/office/drawing/2014/main" id="{5A1D4C87-7479-45AF-8E99-2D017E6D34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69" name="Text Box 16">
          <a:extLst>
            <a:ext uri="{FF2B5EF4-FFF2-40B4-BE49-F238E27FC236}">
              <a16:creationId xmlns:a16="http://schemas.microsoft.com/office/drawing/2014/main" id="{ACA2156A-9364-42A4-9AE3-94FA79E693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0" name="Text Box 17">
          <a:extLst>
            <a:ext uri="{FF2B5EF4-FFF2-40B4-BE49-F238E27FC236}">
              <a16:creationId xmlns:a16="http://schemas.microsoft.com/office/drawing/2014/main" id="{6559CC3E-1E21-4E94-86A7-21C142A8CB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1" name="Text Box 18">
          <a:extLst>
            <a:ext uri="{FF2B5EF4-FFF2-40B4-BE49-F238E27FC236}">
              <a16:creationId xmlns:a16="http://schemas.microsoft.com/office/drawing/2014/main" id="{C3F664B6-A9FE-491F-9891-50C2E153183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2" name="Text Box 19">
          <a:extLst>
            <a:ext uri="{FF2B5EF4-FFF2-40B4-BE49-F238E27FC236}">
              <a16:creationId xmlns:a16="http://schemas.microsoft.com/office/drawing/2014/main" id="{28C5B9A4-C44B-4A0B-A449-F228C42A966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3" name="Text Box 16">
          <a:extLst>
            <a:ext uri="{FF2B5EF4-FFF2-40B4-BE49-F238E27FC236}">
              <a16:creationId xmlns:a16="http://schemas.microsoft.com/office/drawing/2014/main" id="{704A345C-BC1B-4E70-8934-03C6017FFCE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4" name="Text Box 17">
          <a:extLst>
            <a:ext uri="{FF2B5EF4-FFF2-40B4-BE49-F238E27FC236}">
              <a16:creationId xmlns:a16="http://schemas.microsoft.com/office/drawing/2014/main" id="{F9877087-676D-4293-8365-2D0E23C775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5" name="Text Box 18">
          <a:extLst>
            <a:ext uri="{FF2B5EF4-FFF2-40B4-BE49-F238E27FC236}">
              <a16:creationId xmlns:a16="http://schemas.microsoft.com/office/drawing/2014/main" id="{649E7B80-AB1A-4785-A9C0-30F52DDB015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6" name="Text Box 19">
          <a:extLst>
            <a:ext uri="{FF2B5EF4-FFF2-40B4-BE49-F238E27FC236}">
              <a16:creationId xmlns:a16="http://schemas.microsoft.com/office/drawing/2014/main" id="{D2E1150F-A65E-4373-8BB7-C348852B743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077" name="Text Box 15">
          <a:extLst>
            <a:ext uri="{FF2B5EF4-FFF2-40B4-BE49-F238E27FC236}">
              <a16:creationId xmlns:a16="http://schemas.microsoft.com/office/drawing/2014/main" id="{E22CD5BB-7C63-49EB-8325-9D4DFE0A5CA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8" name="Text Box 16">
          <a:extLst>
            <a:ext uri="{FF2B5EF4-FFF2-40B4-BE49-F238E27FC236}">
              <a16:creationId xmlns:a16="http://schemas.microsoft.com/office/drawing/2014/main" id="{2ECBE0DD-0F68-43D5-B138-B6122FED647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9" name="Text Box 17">
          <a:extLst>
            <a:ext uri="{FF2B5EF4-FFF2-40B4-BE49-F238E27FC236}">
              <a16:creationId xmlns:a16="http://schemas.microsoft.com/office/drawing/2014/main" id="{098F2A7E-2491-4EAE-A6E8-A96F1359F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0" name="Text Box 18">
          <a:extLst>
            <a:ext uri="{FF2B5EF4-FFF2-40B4-BE49-F238E27FC236}">
              <a16:creationId xmlns:a16="http://schemas.microsoft.com/office/drawing/2014/main" id="{7787D6B7-049A-4621-B7A2-862F6B87A0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1" name="Text Box 19">
          <a:extLst>
            <a:ext uri="{FF2B5EF4-FFF2-40B4-BE49-F238E27FC236}">
              <a16:creationId xmlns:a16="http://schemas.microsoft.com/office/drawing/2014/main" id="{DF8502DF-AC8C-4751-B81D-B98809883C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2" name="Text Box 16">
          <a:extLst>
            <a:ext uri="{FF2B5EF4-FFF2-40B4-BE49-F238E27FC236}">
              <a16:creationId xmlns:a16="http://schemas.microsoft.com/office/drawing/2014/main" id="{CA3E8FB4-09A4-4AF5-81AB-C280CF814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3" name="Text Box 17">
          <a:extLst>
            <a:ext uri="{FF2B5EF4-FFF2-40B4-BE49-F238E27FC236}">
              <a16:creationId xmlns:a16="http://schemas.microsoft.com/office/drawing/2014/main" id="{D5CF7394-6B9D-4BF2-A9EE-371B5A076D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4" name="Text Box 18">
          <a:extLst>
            <a:ext uri="{FF2B5EF4-FFF2-40B4-BE49-F238E27FC236}">
              <a16:creationId xmlns:a16="http://schemas.microsoft.com/office/drawing/2014/main" id="{8E470420-F86C-41EC-8BFF-D4722E4D07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5" name="Text Box 16">
          <a:extLst>
            <a:ext uri="{FF2B5EF4-FFF2-40B4-BE49-F238E27FC236}">
              <a16:creationId xmlns:a16="http://schemas.microsoft.com/office/drawing/2014/main" id="{38D6734D-29B2-46C2-8A74-B348E3945FE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6" name="Text Box 17">
          <a:extLst>
            <a:ext uri="{FF2B5EF4-FFF2-40B4-BE49-F238E27FC236}">
              <a16:creationId xmlns:a16="http://schemas.microsoft.com/office/drawing/2014/main" id="{14292551-39C7-472B-808B-7FA518FDE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7" name="Text Box 18">
          <a:extLst>
            <a:ext uri="{FF2B5EF4-FFF2-40B4-BE49-F238E27FC236}">
              <a16:creationId xmlns:a16="http://schemas.microsoft.com/office/drawing/2014/main" id="{B44BA253-507F-450B-9D5F-51EA0ED26B9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8" name="Text Box 19">
          <a:extLst>
            <a:ext uri="{FF2B5EF4-FFF2-40B4-BE49-F238E27FC236}">
              <a16:creationId xmlns:a16="http://schemas.microsoft.com/office/drawing/2014/main" id="{A3B6E495-7893-4EA5-B527-677A0541F0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9" name="Text Box 16">
          <a:extLst>
            <a:ext uri="{FF2B5EF4-FFF2-40B4-BE49-F238E27FC236}">
              <a16:creationId xmlns:a16="http://schemas.microsoft.com/office/drawing/2014/main" id="{1603A4D3-34FB-401B-923D-83ABBCD90B0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0" name="Text Box 17">
          <a:extLst>
            <a:ext uri="{FF2B5EF4-FFF2-40B4-BE49-F238E27FC236}">
              <a16:creationId xmlns:a16="http://schemas.microsoft.com/office/drawing/2014/main" id="{CF887C0C-28AF-4191-B0E1-53F3766137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1" name="Text Box 18">
          <a:extLst>
            <a:ext uri="{FF2B5EF4-FFF2-40B4-BE49-F238E27FC236}">
              <a16:creationId xmlns:a16="http://schemas.microsoft.com/office/drawing/2014/main" id="{43F09544-B676-40F8-800E-47A13EA82C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2" name="Text Box 19">
          <a:extLst>
            <a:ext uri="{FF2B5EF4-FFF2-40B4-BE49-F238E27FC236}">
              <a16:creationId xmlns:a16="http://schemas.microsoft.com/office/drawing/2014/main" id="{B9A6AD02-1B6D-41B1-8690-6660525B0D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093" name="Text Box 15">
          <a:extLst>
            <a:ext uri="{FF2B5EF4-FFF2-40B4-BE49-F238E27FC236}">
              <a16:creationId xmlns:a16="http://schemas.microsoft.com/office/drawing/2014/main" id="{013D0619-9819-4445-B7F4-56FE4E721B39}"/>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94" name="Text Box 15">
          <a:extLst>
            <a:ext uri="{FF2B5EF4-FFF2-40B4-BE49-F238E27FC236}">
              <a16:creationId xmlns:a16="http://schemas.microsoft.com/office/drawing/2014/main" id="{3C515715-177E-45F8-8F74-D7E7724336A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95" name="Text Box 15">
          <a:extLst>
            <a:ext uri="{FF2B5EF4-FFF2-40B4-BE49-F238E27FC236}">
              <a16:creationId xmlns:a16="http://schemas.microsoft.com/office/drawing/2014/main" id="{D89AA4A8-23BE-4F20-9DFF-0CC3F11535D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96" name="Text Box 15">
          <a:extLst>
            <a:ext uri="{FF2B5EF4-FFF2-40B4-BE49-F238E27FC236}">
              <a16:creationId xmlns:a16="http://schemas.microsoft.com/office/drawing/2014/main" id="{E6338DC0-679E-4243-8A07-ABF4E824641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97" name="Text Box 15">
          <a:extLst>
            <a:ext uri="{FF2B5EF4-FFF2-40B4-BE49-F238E27FC236}">
              <a16:creationId xmlns:a16="http://schemas.microsoft.com/office/drawing/2014/main" id="{CFCE5663-770D-48A9-8973-0FE3BC2F55A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213632"/>
    <xdr:sp macro="" textlink="">
      <xdr:nvSpPr>
        <xdr:cNvPr id="3098" name="Text Box 15">
          <a:extLst>
            <a:ext uri="{FF2B5EF4-FFF2-40B4-BE49-F238E27FC236}">
              <a16:creationId xmlns:a16="http://schemas.microsoft.com/office/drawing/2014/main" id="{B65C2D3F-00FF-4A7F-9156-28BD348971A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99" name="Text Box 16">
          <a:extLst>
            <a:ext uri="{FF2B5EF4-FFF2-40B4-BE49-F238E27FC236}">
              <a16:creationId xmlns:a16="http://schemas.microsoft.com/office/drawing/2014/main" id="{06A91FA8-3EC2-4CB8-B2B7-660BC17776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0" name="Text Box 17">
          <a:extLst>
            <a:ext uri="{FF2B5EF4-FFF2-40B4-BE49-F238E27FC236}">
              <a16:creationId xmlns:a16="http://schemas.microsoft.com/office/drawing/2014/main" id="{48E87E8F-7057-465B-885C-91A999491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1" name="Text Box 18">
          <a:extLst>
            <a:ext uri="{FF2B5EF4-FFF2-40B4-BE49-F238E27FC236}">
              <a16:creationId xmlns:a16="http://schemas.microsoft.com/office/drawing/2014/main" id="{BADAD68A-1CCC-4DC3-ADA7-15A8260226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2" name="Text Box 19">
          <a:extLst>
            <a:ext uri="{FF2B5EF4-FFF2-40B4-BE49-F238E27FC236}">
              <a16:creationId xmlns:a16="http://schemas.microsoft.com/office/drawing/2014/main" id="{809E0B50-9DFE-4747-A88A-115A6C4E70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3" name="Text Box 16">
          <a:extLst>
            <a:ext uri="{FF2B5EF4-FFF2-40B4-BE49-F238E27FC236}">
              <a16:creationId xmlns:a16="http://schemas.microsoft.com/office/drawing/2014/main" id="{A420A98A-6928-4A97-858A-52537183616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4" name="Text Box 17">
          <a:extLst>
            <a:ext uri="{FF2B5EF4-FFF2-40B4-BE49-F238E27FC236}">
              <a16:creationId xmlns:a16="http://schemas.microsoft.com/office/drawing/2014/main" id="{2FB3DA85-3DBD-4437-90E1-90143EE0EF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5" name="Text Box 18">
          <a:extLst>
            <a:ext uri="{FF2B5EF4-FFF2-40B4-BE49-F238E27FC236}">
              <a16:creationId xmlns:a16="http://schemas.microsoft.com/office/drawing/2014/main" id="{4F05676E-38BA-43EE-A7C8-1A2412D09FB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6" name="Text Box 19">
          <a:extLst>
            <a:ext uri="{FF2B5EF4-FFF2-40B4-BE49-F238E27FC236}">
              <a16:creationId xmlns:a16="http://schemas.microsoft.com/office/drawing/2014/main" id="{33704A77-C6AF-4AC3-BB93-AC95418A402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7" name="Text Box 16">
          <a:extLst>
            <a:ext uri="{FF2B5EF4-FFF2-40B4-BE49-F238E27FC236}">
              <a16:creationId xmlns:a16="http://schemas.microsoft.com/office/drawing/2014/main" id="{4E82D7C1-E099-49A6-B240-0E37D235F99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8" name="Text Box 17">
          <a:extLst>
            <a:ext uri="{FF2B5EF4-FFF2-40B4-BE49-F238E27FC236}">
              <a16:creationId xmlns:a16="http://schemas.microsoft.com/office/drawing/2014/main" id="{44F3C9BB-DC4A-4235-B9F3-D59F46CDC62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9" name="Text Box 18">
          <a:extLst>
            <a:ext uri="{FF2B5EF4-FFF2-40B4-BE49-F238E27FC236}">
              <a16:creationId xmlns:a16="http://schemas.microsoft.com/office/drawing/2014/main" id="{DE39421B-DA52-47F8-8A5D-725EDC9639D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10" name="Text Box 19">
          <a:extLst>
            <a:ext uri="{FF2B5EF4-FFF2-40B4-BE49-F238E27FC236}">
              <a16:creationId xmlns:a16="http://schemas.microsoft.com/office/drawing/2014/main" id="{4218FF8E-D826-4283-A722-EFE9AB0947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11" name="Text Box 15">
          <a:extLst>
            <a:ext uri="{FF2B5EF4-FFF2-40B4-BE49-F238E27FC236}">
              <a16:creationId xmlns:a16="http://schemas.microsoft.com/office/drawing/2014/main" id="{438649A6-C534-4AC0-A99A-EAF5C320031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2" name="Text Box 16">
          <a:extLst>
            <a:ext uri="{FF2B5EF4-FFF2-40B4-BE49-F238E27FC236}">
              <a16:creationId xmlns:a16="http://schemas.microsoft.com/office/drawing/2014/main" id="{89D3E434-A6AF-4A3E-8D4A-60A4D1F04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3" name="Text Box 17">
          <a:extLst>
            <a:ext uri="{FF2B5EF4-FFF2-40B4-BE49-F238E27FC236}">
              <a16:creationId xmlns:a16="http://schemas.microsoft.com/office/drawing/2014/main" id="{F5B4B3CB-746A-453E-A923-8E7B4EE76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4" name="Text Box 18">
          <a:extLst>
            <a:ext uri="{FF2B5EF4-FFF2-40B4-BE49-F238E27FC236}">
              <a16:creationId xmlns:a16="http://schemas.microsoft.com/office/drawing/2014/main" id="{355CDED2-7CD2-4C3B-9802-4FD10A12BF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5" name="Text Box 19">
          <a:extLst>
            <a:ext uri="{FF2B5EF4-FFF2-40B4-BE49-F238E27FC236}">
              <a16:creationId xmlns:a16="http://schemas.microsoft.com/office/drawing/2014/main" id="{A8786F82-F7B7-4546-B2B7-D273A4FE8D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3116" name="Text Box 15">
          <a:extLst>
            <a:ext uri="{FF2B5EF4-FFF2-40B4-BE49-F238E27FC236}">
              <a16:creationId xmlns:a16="http://schemas.microsoft.com/office/drawing/2014/main" id="{593061A3-172E-4F22-8CE9-43878B00D61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7" name="Text Box 16">
          <a:extLst>
            <a:ext uri="{FF2B5EF4-FFF2-40B4-BE49-F238E27FC236}">
              <a16:creationId xmlns:a16="http://schemas.microsoft.com/office/drawing/2014/main" id="{57D123A4-49ED-470D-B467-B1F03E6FA0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8" name="Text Box 17">
          <a:extLst>
            <a:ext uri="{FF2B5EF4-FFF2-40B4-BE49-F238E27FC236}">
              <a16:creationId xmlns:a16="http://schemas.microsoft.com/office/drawing/2014/main" id="{5BF1E0EC-40E7-46EC-9E88-50944F179C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9" name="Text Box 18">
          <a:extLst>
            <a:ext uri="{FF2B5EF4-FFF2-40B4-BE49-F238E27FC236}">
              <a16:creationId xmlns:a16="http://schemas.microsoft.com/office/drawing/2014/main" id="{751AC10C-3BFF-4EC4-AE17-708DB7B7283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0" name="Text Box 16">
          <a:extLst>
            <a:ext uri="{FF2B5EF4-FFF2-40B4-BE49-F238E27FC236}">
              <a16:creationId xmlns:a16="http://schemas.microsoft.com/office/drawing/2014/main" id="{405E337E-7015-4D8A-ADD3-4AB32A0B72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1" name="Text Box 17">
          <a:extLst>
            <a:ext uri="{FF2B5EF4-FFF2-40B4-BE49-F238E27FC236}">
              <a16:creationId xmlns:a16="http://schemas.microsoft.com/office/drawing/2014/main" id="{C7548607-C1CA-46CC-ACBC-665DB4EDCD3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2" name="Text Box 18">
          <a:extLst>
            <a:ext uri="{FF2B5EF4-FFF2-40B4-BE49-F238E27FC236}">
              <a16:creationId xmlns:a16="http://schemas.microsoft.com/office/drawing/2014/main" id="{CCE11AB4-28F8-4BC0-B3F9-DBF77A284D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3" name="Text Box 19">
          <a:extLst>
            <a:ext uri="{FF2B5EF4-FFF2-40B4-BE49-F238E27FC236}">
              <a16:creationId xmlns:a16="http://schemas.microsoft.com/office/drawing/2014/main" id="{7D32E41E-AFD1-449E-B444-F8F640853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4" name="Text Box 16">
          <a:extLst>
            <a:ext uri="{FF2B5EF4-FFF2-40B4-BE49-F238E27FC236}">
              <a16:creationId xmlns:a16="http://schemas.microsoft.com/office/drawing/2014/main" id="{E90D0BE9-EA91-48AC-89BF-E33777CD46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5" name="Text Box 17">
          <a:extLst>
            <a:ext uri="{FF2B5EF4-FFF2-40B4-BE49-F238E27FC236}">
              <a16:creationId xmlns:a16="http://schemas.microsoft.com/office/drawing/2014/main" id="{FBCDC27E-BB65-48B4-B729-D5BF369C1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6" name="Text Box 18">
          <a:extLst>
            <a:ext uri="{FF2B5EF4-FFF2-40B4-BE49-F238E27FC236}">
              <a16:creationId xmlns:a16="http://schemas.microsoft.com/office/drawing/2014/main" id="{7B7615BB-C5B0-4407-A035-C2E162EA45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27" name="Text Box 15">
          <a:extLst>
            <a:ext uri="{FF2B5EF4-FFF2-40B4-BE49-F238E27FC236}">
              <a16:creationId xmlns:a16="http://schemas.microsoft.com/office/drawing/2014/main" id="{556FE59C-16BC-4B47-ADEA-50173F2EC78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8" name="Text Box 16">
          <a:extLst>
            <a:ext uri="{FF2B5EF4-FFF2-40B4-BE49-F238E27FC236}">
              <a16:creationId xmlns:a16="http://schemas.microsoft.com/office/drawing/2014/main" id="{AB8DED25-5FA0-426F-84C1-9B4EA2E237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9" name="Text Box 17">
          <a:extLst>
            <a:ext uri="{FF2B5EF4-FFF2-40B4-BE49-F238E27FC236}">
              <a16:creationId xmlns:a16="http://schemas.microsoft.com/office/drawing/2014/main" id="{4C9AF8B9-0DA5-4C14-8612-070FA5797B5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0" name="Text Box 18">
          <a:extLst>
            <a:ext uri="{FF2B5EF4-FFF2-40B4-BE49-F238E27FC236}">
              <a16:creationId xmlns:a16="http://schemas.microsoft.com/office/drawing/2014/main" id="{E7B85EDF-37C5-41BE-BFBC-1AB7C96082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1" name="Text Box 19">
          <a:extLst>
            <a:ext uri="{FF2B5EF4-FFF2-40B4-BE49-F238E27FC236}">
              <a16:creationId xmlns:a16="http://schemas.microsoft.com/office/drawing/2014/main" id="{663EA74C-DA98-4578-BD26-27F09BF9FF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2" name="Text Box 16">
          <a:extLst>
            <a:ext uri="{FF2B5EF4-FFF2-40B4-BE49-F238E27FC236}">
              <a16:creationId xmlns:a16="http://schemas.microsoft.com/office/drawing/2014/main" id="{7D6031E7-7B69-4014-A8ED-9B04D752A8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3" name="Text Box 17">
          <a:extLst>
            <a:ext uri="{FF2B5EF4-FFF2-40B4-BE49-F238E27FC236}">
              <a16:creationId xmlns:a16="http://schemas.microsoft.com/office/drawing/2014/main" id="{B6266168-5028-4DF1-A544-92B5245312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4" name="Text Box 18">
          <a:extLst>
            <a:ext uri="{FF2B5EF4-FFF2-40B4-BE49-F238E27FC236}">
              <a16:creationId xmlns:a16="http://schemas.microsoft.com/office/drawing/2014/main" id="{5C1CF21A-2EDD-4AAA-B33B-486910884A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5" name="Text Box 19">
          <a:extLst>
            <a:ext uri="{FF2B5EF4-FFF2-40B4-BE49-F238E27FC236}">
              <a16:creationId xmlns:a16="http://schemas.microsoft.com/office/drawing/2014/main" id="{8C23201C-76EF-4D55-A6F3-7DB982B1CE4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6" name="Text Box 16">
          <a:extLst>
            <a:ext uri="{FF2B5EF4-FFF2-40B4-BE49-F238E27FC236}">
              <a16:creationId xmlns:a16="http://schemas.microsoft.com/office/drawing/2014/main" id="{F77A9A4A-1B15-4EDF-A6A4-59650A515D4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7" name="Text Box 17">
          <a:extLst>
            <a:ext uri="{FF2B5EF4-FFF2-40B4-BE49-F238E27FC236}">
              <a16:creationId xmlns:a16="http://schemas.microsoft.com/office/drawing/2014/main" id="{11A25950-036A-4974-AC46-E305403A34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8" name="Text Box 18">
          <a:extLst>
            <a:ext uri="{FF2B5EF4-FFF2-40B4-BE49-F238E27FC236}">
              <a16:creationId xmlns:a16="http://schemas.microsoft.com/office/drawing/2014/main" id="{04FA9B5A-9B69-470B-8BA4-29279964E37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9" name="Text Box 19">
          <a:extLst>
            <a:ext uri="{FF2B5EF4-FFF2-40B4-BE49-F238E27FC236}">
              <a16:creationId xmlns:a16="http://schemas.microsoft.com/office/drawing/2014/main" id="{525A6FD1-67D9-4F9A-8629-1E4A10123E8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40" name="Text Box 15">
          <a:extLst>
            <a:ext uri="{FF2B5EF4-FFF2-40B4-BE49-F238E27FC236}">
              <a16:creationId xmlns:a16="http://schemas.microsoft.com/office/drawing/2014/main" id="{F605C4F2-6B27-42B9-9FCC-19F7461692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1" name="Text Box 16">
          <a:extLst>
            <a:ext uri="{FF2B5EF4-FFF2-40B4-BE49-F238E27FC236}">
              <a16:creationId xmlns:a16="http://schemas.microsoft.com/office/drawing/2014/main" id="{E542DCA6-5DD1-4C24-9C47-83D2271A5D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2" name="Text Box 17">
          <a:extLst>
            <a:ext uri="{FF2B5EF4-FFF2-40B4-BE49-F238E27FC236}">
              <a16:creationId xmlns:a16="http://schemas.microsoft.com/office/drawing/2014/main" id="{D9CB405E-04AB-47CD-AB05-6262C41AE6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3" name="Text Box 18">
          <a:extLst>
            <a:ext uri="{FF2B5EF4-FFF2-40B4-BE49-F238E27FC236}">
              <a16:creationId xmlns:a16="http://schemas.microsoft.com/office/drawing/2014/main" id="{7D0815E7-9E47-4908-B6EF-9DC3A3E5B00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4" name="Text Box 19">
          <a:extLst>
            <a:ext uri="{FF2B5EF4-FFF2-40B4-BE49-F238E27FC236}">
              <a16:creationId xmlns:a16="http://schemas.microsoft.com/office/drawing/2014/main" id="{F119473A-39E8-416D-A0A0-5315ACC547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5" name="Text Box 16">
          <a:extLst>
            <a:ext uri="{FF2B5EF4-FFF2-40B4-BE49-F238E27FC236}">
              <a16:creationId xmlns:a16="http://schemas.microsoft.com/office/drawing/2014/main" id="{BB812462-3945-4FC5-9BA0-20F7D86456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6" name="Text Box 17">
          <a:extLst>
            <a:ext uri="{FF2B5EF4-FFF2-40B4-BE49-F238E27FC236}">
              <a16:creationId xmlns:a16="http://schemas.microsoft.com/office/drawing/2014/main" id="{AF429E75-44E9-4042-BEC5-F45C009CC4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56</xdr:row>
      <xdr:rowOff>15875</xdr:rowOff>
    </xdr:from>
    <xdr:ext cx="95250" cy="171450"/>
    <xdr:sp macro="" textlink="">
      <xdr:nvSpPr>
        <xdr:cNvPr id="3147" name="Text Box 18">
          <a:extLst>
            <a:ext uri="{FF2B5EF4-FFF2-40B4-BE49-F238E27FC236}">
              <a16:creationId xmlns:a16="http://schemas.microsoft.com/office/drawing/2014/main" id="{8F9C1CCB-6A1C-4F0A-B694-7D2CAB21914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8" name="Text Box 16">
          <a:extLst>
            <a:ext uri="{FF2B5EF4-FFF2-40B4-BE49-F238E27FC236}">
              <a16:creationId xmlns:a16="http://schemas.microsoft.com/office/drawing/2014/main" id="{BCF617F5-D3D4-4F5C-8C9E-3F2AB224D3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9" name="Text Box 17">
          <a:extLst>
            <a:ext uri="{FF2B5EF4-FFF2-40B4-BE49-F238E27FC236}">
              <a16:creationId xmlns:a16="http://schemas.microsoft.com/office/drawing/2014/main" id="{C53769B0-A9CA-4C89-892E-1A8397B4F0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0" name="Text Box 18">
          <a:extLst>
            <a:ext uri="{FF2B5EF4-FFF2-40B4-BE49-F238E27FC236}">
              <a16:creationId xmlns:a16="http://schemas.microsoft.com/office/drawing/2014/main" id="{F7E49387-12F8-40EF-B7FC-261C8E6F3F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1" name="Text Box 19">
          <a:extLst>
            <a:ext uri="{FF2B5EF4-FFF2-40B4-BE49-F238E27FC236}">
              <a16:creationId xmlns:a16="http://schemas.microsoft.com/office/drawing/2014/main" id="{5269FA40-E4BB-40B3-AA83-01A46D87EC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2" name="Text Box 16">
          <a:extLst>
            <a:ext uri="{FF2B5EF4-FFF2-40B4-BE49-F238E27FC236}">
              <a16:creationId xmlns:a16="http://schemas.microsoft.com/office/drawing/2014/main" id="{9F20C7E8-166F-4DCE-8EE2-3DA98510A2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3" name="Text Box 15">
          <a:extLst>
            <a:ext uri="{FF2B5EF4-FFF2-40B4-BE49-F238E27FC236}">
              <a16:creationId xmlns:a16="http://schemas.microsoft.com/office/drawing/2014/main" id="{57763767-4DC1-4A1D-812F-DB7C85FE989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154" name="Text Box 15">
          <a:extLst>
            <a:ext uri="{FF2B5EF4-FFF2-40B4-BE49-F238E27FC236}">
              <a16:creationId xmlns:a16="http://schemas.microsoft.com/office/drawing/2014/main" id="{99BE2A26-E9C7-4D9D-BD36-0FC6B2E2F48D}"/>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55" name="Text Box 15">
          <a:extLst>
            <a:ext uri="{FF2B5EF4-FFF2-40B4-BE49-F238E27FC236}">
              <a16:creationId xmlns:a16="http://schemas.microsoft.com/office/drawing/2014/main" id="{600920C8-61C0-4BC9-80E3-2A8E0379203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56" name="Text Box 15">
          <a:extLst>
            <a:ext uri="{FF2B5EF4-FFF2-40B4-BE49-F238E27FC236}">
              <a16:creationId xmlns:a16="http://schemas.microsoft.com/office/drawing/2014/main" id="{7492102E-D81C-42E1-BF78-8A3EEA07A9C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57" name="Text Box 15">
          <a:extLst>
            <a:ext uri="{FF2B5EF4-FFF2-40B4-BE49-F238E27FC236}">
              <a16:creationId xmlns:a16="http://schemas.microsoft.com/office/drawing/2014/main" id="{29EB9339-2983-42E7-BEB5-6F75A00AA4B6}"/>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58" name="Text Box 15">
          <a:extLst>
            <a:ext uri="{FF2B5EF4-FFF2-40B4-BE49-F238E27FC236}">
              <a16:creationId xmlns:a16="http://schemas.microsoft.com/office/drawing/2014/main" id="{0D187FB4-75D1-490F-8D84-B6D6BA2077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9" name="Text Box 15">
          <a:extLst>
            <a:ext uri="{FF2B5EF4-FFF2-40B4-BE49-F238E27FC236}">
              <a16:creationId xmlns:a16="http://schemas.microsoft.com/office/drawing/2014/main" id="{6178A78C-E550-468C-906C-A9BB221DBB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0" name="Text Box 16">
          <a:extLst>
            <a:ext uri="{FF2B5EF4-FFF2-40B4-BE49-F238E27FC236}">
              <a16:creationId xmlns:a16="http://schemas.microsoft.com/office/drawing/2014/main" id="{A36E1086-54CC-4DF3-82E2-798DDAD5C2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1" name="Text Box 17">
          <a:extLst>
            <a:ext uri="{FF2B5EF4-FFF2-40B4-BE49-F238E27FC236}">
              <a16:creationId xmlns:a16="http://schemas.microsoft.com/office/drawing/2014/main" id="{C833F6CD-A8C9-4594-998E-118ED92105F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2" name="Text Box 18">
          <a:extLst>
            <a:ext uri="{FF2B5EF4-FFF2-40B4-BE49-F238E27FC236}">
              <a16:creationId xmlns:a16="http://schemas.microsoft.com/office/drawing/2014/main" id="{277AD47D-1AB2-4A7A-956E-A23899E26E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3" name="Text Box 19">
          <a:extLst>
            <a:ext uri="{FF2B5EF4-FFF2-40B4-BE49-F238E27FC236}">
              <a16:creationId xmlns:a16="http://schemas.microsoft.com/office/drawing/2014/main" id="{0AEFC438-0243-4142-8E41-8478C66E78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4" name="Text Box 16">
          <a:extLst>
            <a:ext uri="{FF2B5EF4-FFF2-40B4-BE49-F238E27FC236}">
              <a16:creationId xmlns:a16="http://schemas.microsoft.com/office/drawing/2014/main" id="{C9F82DD5-FE91-4048-9409-DE53155ACE9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5" name="Text Box 17">
          <a:extLst>
            <a:ext uri="{FF2B5EF4-FFF2-40B4-BE49-F238E27FC236}">
              <a16:creationId xmlns:a16="http://schemas.microsoft.com/office/drawing/2014/main" id="{DB1FEDA9-6DC9-42F7-91A6-C3993C878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6" name="Text Box 18">
          <a:extLst>
            <a:ext uri="{FF2B5EF4-FFF2-40B4-BE49-F238E27FC236}">
              <a16:creationId xmlns:a16="http://schemas.microsoft.com/office/drawing/2014/main" id="{1B7C59BD-62B2-431E-A364-493CF03A2B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7" name="Text Box 19">
          <a:extLst>
            <a:ext uri="{FF2B5EF4-FFF2-40B4-BE49-F238E27FC236}">
              <a16:creationId xmlns:a16="http://schemas.microsoft.com/office/drawing/2014/main" id="{E113E17D-84F3-413D-B1D4-E2752CD73C5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8" name="Text Box 16">
          <a:extLst>
            <a:ext uri="{FF2B5EF4-FFF2-40B4-BE49-F238E27FC236}">
              <a16:creationId xmlns:a16="http://schemas.microsoft.com/office/drawing/2014/main" id="{BEC36493-1B33-456A-B80B-D5556EE59E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9" name="Text Box 17">
          <a:extLst>
            <a:ext uri="{FF2B5EF4-FFF2-40B4-BE49-F238E27FC236}">
              <a16:creationId xmlns:a16="http://schemas.microsoft.com/office/drawing/2014/main" id="{047B62DC-0CA0-4749-9891-0167C887B26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0" name="Text Box 18">
          <a:extLst>
            <a:ext uri="{FF2B5EF4-FFF2-40B4-BE49-F238E27FC236}">
              <a16:creationId xmlns:a16="http://schemas.microsoft.com/office/drawing/2014/main" id="{59C8796C-8960-4BF1-8999-172D8D22AC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1" name="Text Box 19">
          <a:extLst>
            <a:ext uri="{FF2B5EF4-FFF2-40B4-BE49-F238E27FC236}">
              <a16:creationId xmlns:a16="http://schemas.microsoft.com/office/drawing/2014/main" id="{F0303113-9789-4F7B-B3F7-DA22C04254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172" name="Text Box 15">
          <a:extLst>
            <a:ext uri="{FF2B5EF4-FFF2-40B4-BE49-F238E27FC236}">
              <a16:creationId xmlns:a16="http://schemas.microsoft.com/office/drawing/2014/main" id="{BBC346DF-E79A-415B-8CF7-D3AFDE47C5B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3" name="Text Box 16">
          <a:extLst>
            <a:ext uri="{FF2B5EF4-FFF2-40B4-BE49-F238E27FC236}">
              <a16:creationId xmlns:a16="http://schemas.microsoft.com/office/drawing/2014/main" id="{A3F081A1-1190-4B89-ABC1-386A1DFB2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4" name="Text Box 17">
          <a:extLst>
            <a:ext uri="{FF2B5EF4-FFF2-40B4-BE49-F238E27FC236}">
              <a16:creationId xmlns:a16="http://schemas.microsoft.com/office/drawing/2014/main" id="{914153F1-0193-4B88-913B-CBE7CE8357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5" name="Text Box 18">
          <a:extLst>
            <a:ext uri="{FF2B5EF4-FFF2-40B4-BE49-F238E27FC236}">
              <a16:creationId xmlns:a16="http://schemas.microsoft.com/office/drawing/2014/main" id="{4A5EF2DC-2017-42CF-955E-2DE06DAEF04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6" name="Text Box 19">
          <a:extLst>
            <a:ext uri="{FF2B5EF4-FFF2-40B4-BE49-F238E27FC236}">
              <a16:creationId xmlns:a16="http://schemas.microsoft.com/office/drawing/2014/main" id="{71A320D4-679A-40FF-8874-FABF286990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7" name="Text Box 16">
          <a:extLst>
            <a:ext uri="{FF2B5EF4-FFF2-40B4-BE49-F238E27FC236}">
              <a16:creationId xmlns:a16="http://schemas.microsoft.com/office/drawing/2014/main" id="{B1E2AFF2-67F1-46FD-B200-7867E511118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8" name="Text Box 17">
          <a:extLst>
            <a:ext uri="{FF2B5EF4-FFF2-40B4-BE49-F238E27FC236}">
              <a16:creationId xmlns:a16="http://schemas.microsoft.com/office/drawing/2014/main" id="{FE0E69D8-FDEE-41FA-9FCC-10F234173E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9" name="Text Box 18">
          <a:extLst>
            <a:ext uri="{FF2B5EF4-FFF2-40B4-BE49-F238E27FC236}">
              <a16:creationId xmlns:a16="http://schemas.microsoft.com/office/drawing/2014/main" id="{FCE72972-C62D-4467-BC9D-06CC4D4BC3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0" name="Text Box 16">
          <a:extLst>
            <a:ext uri="{FF2B5EF4-FFF2-40B4-BE49-F238E27FC236}">
              <a16:creationId xmlns:a16="http://schemas.microsoft.com/office/drawing/2014/main" id="{C0E501CC-51CD-4B7A-9B70-4B7D4B0F1E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1" name="Text Box 17">
          <a:extLst>
            <a:ext uri="{FF2B5EF4-FFF2-40B4-BE49-F238E27FC236}">
              <a16:creationId xmlns:a16="http://schemas.microsoft.com/office/drawing/2014/main" id="{8AA255C0-19FE-44C6-AFDC-974B4714CDD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2" name="Text Box 18">
          <a:extLst>
            <a:ext uri="{FF2B5EF4-FFF2-40B4-BE49-F238E27FC236}">
              <a16:creationId xmlns:a16="http://schemas.microsoft.com/office/drawing/2014/main" id="{31A6EF74-6C1D-4C66-9352-8FABC2E3EC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3" name="Text Box 19">
          <a:extLst>
            <a:ext uri="{FF2B5EF4-FFF2-40B4-BE49-F238E27FC236}">
              <a16:creationId xmlns:a16="http://schemas.microsoft.com/office/drawing/2014/main" id="{8A4CA450-7A20-4969-B0AB-71367236325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4" name="Text Box 16">
          <a:extLst>
            <a:ext uri="{FF2B5EF4-FFF2-40B4-BE49-F238E27FC236}">
              <a16:creationId xmlns:a16="http://schemas.microsoft.com/office/drawing/2014/main" id="{C86BD3EC-E895-4289-AF7A-31880C39F82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5" name="Text Box 17">
          <a:extLst>
            <a:ext uri="{FF2B5EF4-FFF2-40B4-BE49-F238E27FC236}">
              <a16:creationId xmlns:a16="http://schemas.microsoft.com/office/drawing/2014/main" id="{EB5481EE-CE44-4FD0-AC54-CE3F69DC47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6" name="Text Box 18">
          <a:extLst>
            <a:ext uri="{FF2B5EF4-FFF2-40B4-BE49-F238E27FC236}">
              <a16:creationId xmlns:a16="http://schemas.microsoft.com/office/drawing/2014/main" id="{41995593-13D7-4BE5-A210-3CFC40A9D4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7" name="Text Box 19">
          <a:extLst>
            <a:ext uri="{FF2B5EF4-FFF2-40B4-BE49-F238E27FC236}">
              <a16:creationId xmlns:a16="http://schemas.microsoft.com/office/drawing/2014/main" id="{1D95593F-395C-4514-AB7E-4538F51707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188" name="Text Box 15">
          <a:extLst>
            <a:ext uri="{FF2B5EF4-FFF2-40B4-BE49-F238E27FC236}">
              <a16:creationId xmlns:a16="http://schemas.microsoft.com/office/drawing/2014/main" id="{176FD156-08C3-406E-BE99-20EE5A992A9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89" name="Text Box 15">
          <a:extLst>
            <a:ext uri="{FF2B5EF4-FFF2-40B4-BE49-F238E27FC236}">
              <a16:creationId xmlns:a16="http://schemas.microsoft.com/office/drawing/2014/main" id="{D80F3B2F-64BC-4005-A654-2E25F544CA8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90" name="Text Box 15">
          <a:extLst>
            <a:ext uri="{FF2B5EF4-FFF2-40B4-BE49-F238E27FC236}">
              <a16:creationId xmlns:a16="http://schemas.microsoft.com/office/drawing/2014/main" id="{E87B0CF7-3C75-468A-92A6-836305FDE95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91" name="Text Box 15">
          <a:extLst>
            <a:ext uri="{FF2B5EF4-FFF2-40B4-BE49-F238E27FC236}">
              <a16:creationId xmlns:a16="http://schemas.microsoft.com/office/drawing/2014/main" id="{0BEACEA4-D13B-4409-A8C4-09EF593D17E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92" name="Text Box 15">
          <a:extLst>
            <a:ext uri="{FF2B5EF4-FFF2-40B4-BE49-F238E27FC236}">
              <a16:creationId xmlns:a16="http://schemas.microsoft.com/office/drawing/2014/main" id="{24317B00-2679-4976-986E-981138B4C02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3193" name="Text Box 15">
          <a:extLst>
            <a:ext uri="{FF2B5EF4-FFF2-40B4-BE49-F238E27FC236}">
              <a16:creationId xmlns:a16="http://schemas.microsoft.com/office/drawing/2014/main" id="{5D88D6B4-2E51-4FE8-86D3-2C6F4D083E4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4" name="Text Box 16">
          <a:extLst>
            <a:ext uri="{FF2B5EF4-FFF2-40B4-BE49-F238E27FC236}">
              <a16:creationId xmlns:a16="http://schemas.microsoft.com/office/drawing/2014/main" id="{48FA49A2-F466-4A49-80D0-8C3C4EDE2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5" name="Text Box 17">
          <a:extLst>
            <a:ext uri="{FF2B5EF4-FFF2-40B4-BE49-F238E27FC236}">
              <a16:creationId xmlns:a16="http://schemas.microsoft.com/office/drawing/2014/main" id="{64EA1AEF-5ADE-41D2-8A1C-66DC6AFE07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6" name="Text Box 18">
          <a:extLst>
            <a:ext uri="{FF2B5EF4-FFF2-40B4-BE49-F238E27FC236}">
              <a16:creationId xmlns:a16="http://schemas.microsoft.com/office/drawing/2014/main" id="{0824B178-0CC4-4E81-BF81-96BDCAC6CB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7" name="Text Box 19">
          <a:extLst>
            <a:ext uri="{FF2B5EF4-FFF2-40B4-BE49-F238E27FC236}">
              <a16:creationId xmlns:a16="http://schemas.microsoft.com/office/drawing/2014/main" id="{ED5C19C9-5A1C-4F65-A354-8B0D92E88B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8" name="Text Box 16">
          <a:extLst>
            <a:ext uri="{FF2B5EF4-FFF2-40B4-BE49-F238E27FC236}">
              <a16:creationId xmlns:a16="http://schemas.microsoft.com/office/drawing/2014/main" id="{2A480010-3EA2-442B-8D39-EC5636395B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9" name="Text Box 17">
          <a:extLst>
            <a:ext uri="{FF2B5EF4-FFF2-40B4-BE49-F238E27FC236}">
              <a16:creationId xmlns:a16="http://schemas.microsoft.com/office/drawing/2014/main" id="{A12C313B-BD5E-49F3-AFA6-0F2B8A643E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0" name="Text Box 18">
          <a:extLst>
            <a:ext uri="{FF2B5EF4-FFF2-40B4-BE49-F238E27FC236}">
              <a16:creationId xmlns:a16="http://schemas.microsoft.com/office/drawing/2014/main" id="{0E2556C2-CB7D-4418-B55C-F5D248D969E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1" name="Text Box 19">
          <a:extLst>
            <a:ext uri="{FF2B5EF4-FFF2-40B4-BE49-F238E27FC236}">
              <a16:creationId xmlns:a16="http://schemas.microsoft.com/office/drawing/2014/main" id="{14B6F7A6-D0FF-46AA-BE14-EFEE55C8C8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2" name="Text Box 16">
          <a:extLst>
            <a:ext uri="{FF2B5EF4-FFF2-40B4-BE49-F238E27FC236}">
              <a16:creationId xmlns:a16="http://schemas.microsoft.com/office/drawing/2014/main" id="{2766166A-A4E6-44B1-94A5-915B41E954A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3" name="Text Box 17">
          <a:extLst>
            <a:ext uri="{FF2B5EF4-FFF2-40B4-BE49-F238E27FC236}">
              <a16:creationId xmlns:a16="http://schemas.microsoft.com/office/drawing/2014/main" id="{55FE31C1-F020-4961-A96C-2E4C919B9A6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4" name="Text Box 18">
          <a:extLst>
            <a:ext uri="{FF2B5EF4-FFF2-40B4-BE49-F238E27FC236}">
              <a16:creationId xmlns:a16="http://schemas.microsoft.com/office/drawing/2014/main" id="{797D9009-827A-413D-A373-2626FF59F0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5" name="Text Box 19">
          <a:extLst>
            <a:ext uri="{FF2B5EF4-FFF2-40B4-BE49-F238E27FC236}">
              <a16:creationId xmlns:a16="http://schemas.microsoft.com/office/drawing/2014/main" id="{C9AA8CFC-70C9-46C1-B937-4B8C79EE43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06" name="Text Box 15">
          <a:extLst>
            <a:ext uri="{FF2B5EF4-FFF2-40B4-BE49-F238E27FC236}">
              <a16:creationId xmlns:a16="http://schemas.microsoft.com/office/drawing/2014/main" id="{895D1F88-5944-47AB-9252-F8CE03C08B2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7" name="Text Box 16">
          <a:extLst>
            <a:ext uri="{FF2B5EF4-FFF2-40B4-BE49-F238E27FC236}">
              <a16:creationId xmlns:a16="http://schemas.microsoft.com/office/drawing/2014/main" id="{F0E21624-94C2-49F1-BB98-792AAC3A89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8" name="Text Box 17">
          <a:extLst>
            <a:ext uri="{FF2B5EF4-FFF2-40B4-BE49-F238E27FC236}">
              <a16:creationId xmlns:a16="http://schemas.microsoft.com/office/drawing/2014/main" id="{EC720587-9D1B-4D0A-8DF7-40A0288976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9" name="Text Box 18">
          <a:extLst>
            <a:ext uri="{FF2B5EF4-FFF2-40B4-BE49-F238E27FC236}">
              <a16:creationId xmlns:a16="http://schemas.microsoft.com/office/drawing/2014/main" id="{C7797891-19CE-400B-99A4-3A81C11B80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10" name="Text Box 19">
          <a:extLst>
            <a:ext uri="{FF2B5EF4-FFF2-40B4-BE49-F238E27FC236}">
              <a16:creationId xmlns:a16="http://schemas.microsoft.com/office/drawing/2014/main" id="{29648BC6-E86D-4A2E-8E74-15C5AE730C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3211" name="Text Box 15">
          <a:extLst>
            <a:ext uri="{FF2B5EF4-FFF2-40B4-BE49-F238E27FC236}">
              <a16:creationId xmlns:a16="http://schemas.microsoft.com/office/drawing/2014/main" id="{E3A1B8C5-5A7F-4AF6-905A-EDF6CD9DA14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2" name="Text Box 16">
          <a:extLst>
            <a:ext uri="{FF2B5EF4-FFF2-40B4-BE49-F238E27FC236}">
              <a16:creationId xmlns:a16="http://schemas.microsoft.com/office/drawing/2014/main" id="{9624B563-3549-4244-8A97-97C400D2AEF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3" name="Text Box 17">
          <a:extLst>
            <a:ext uri="{FF2B5EF4-FFF2-40B4-BE49-F238E27FC236}">
              <a16:creationId xmlns:a16="http://schemas.microsoft.com/office/drawing/2014/main" id="{B0A5213A-7CAC-418A-9E1F-0B7B849469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4" name="Text Box 18">
          <a:extLst>
            <a:ext uri="{FF2B5EF4-FFF2-40B4-BE49-F238E27FC236}">
              <a16:creationId xmlns:a16="http://schemas.microsoft.com/office/drawing/2014/main" id="{906D6A39-C83F-42C1-B799-E09F58E62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5" name="Text Box 16">
          <a:extLst>
            <a:ext uri="{FF2B5EF4-FFF2-40B4-BE49-F238E27FC236}">
              <a16:creationId xmlns:a16="http://schemas.microsoft.com/office/drawing/2014/main" id="{0CB69048-D6CE-48F8-A49E-F7BD273D54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6" name="Text Box 17">
          <a:extLst>
            <a:ext uri="{FF2B5EF4-FFF2-40B4-BE49-F238E27FC236}">
              <a16:creationId xmlns:a16="http://schemas.microsoft.com/office/drawing/2014/main" id="{70C9AFB4-9E2E-44B1-B630-CDCDA9375CB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7" name="Text Box 18">
          <a:extLst>
            <a:ext uri="{FF2B5EF4-FFF2-40B4-BE49-F238E27FC236}">
              <a16:creationId xmlns:a16="http://schemas.microsoft.com/office/drawing/2014/main" id="{3386132B-399A-4273-B5BB-EEFE65DF35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8" name="Text Box 19">
          <a:extLst>
            <a:ext uri="{FF2B5EF4-FFF2-40B4-BE49-F238E27FC236}">
              <a16:creationId xmlns:a16="http://schemas.microsoft.com/office/drawing/2014/main" id="{E06A6D7B-A739-40BB-AED3-291AF604DA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9" name="Text Box 16">
          <a:extLst>
            <a:ext uri="{FF2B5EF4-FFF2-40B4-BE49-F238E27FC236}">
              <a16:creationId xmlns:a16="http://schemas.microsoft.com/office/drawing/2014/main" id="{17AA726A-8512-41DB-956F-CF36DFC0B4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0" name="Text Box 17">
          <a:extLst>
            <a:ext uri="{FF2B5EF4-FFF2-40B4-BE49-F238E27FC236}">
              <a16:creationId xmlns:a16="http://schemas.microsoft.com/office/drawing/2014/main" id="{9C248F01-E81A-4878-8583-8EAA675BD0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1" name="Text Box 18">
          <a:extLst>
            <a:ext uri="{FF2B5EF4-FFF2-40B4-BE49-F238E27FC236}">
              <a16:creationId xmlns:a16="http://schemas.microsoft.com/office/drawing/2014/main" id="{9F478364-5C12-4CFA-A6DF-64472507DE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22" name="Text Box 15">
          <a:extLst>
            <a:ext uri="{FF2B5EF4-FFF2-40B4-BE49-F238E27FC236}">
              <a16:creationId xmlns:a16="http://schemas.microsoft.com/office/drawing/2014/main" id="{A976A548-D8EF-4A3F-8EAA-65700CC27FD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3" name="Text Box 16">
          <a:extLst>
            <a:ext uri="{FF2B5EF4-FFF2-40B4-BE49-F238E27FC236}">
              <a16:creationId xmlns:a16="http://schemas.microsoft.com/office/drawing/2014/main" id="{C1045E71-9D89-4F04-AF95-E53E9E2987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4" name="Text Box 17">
          <a:extLst>
            <a:ext uri="{FF2B5EF4-FFF2-40B4-BE49-F238E27FC236}">
              <a16:creationId xmlns:a16="http://schemas.microsoft.com/office/drawing/2014/main" id="{B5E53BFE-31CB-4FFA-8559-720CD4E2D1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5" name="Text Box 18">
          <a:extLst>
            <a:ext uri="{FF2B5EF4-FFF2-40B4-BE49-F238E27FC236}">
              <a16:creationId xmlns:a16="http://schemas.microsoft.com/office/drawing/2014/main" id="{E4B54E8A-F57A-43AC-851D-95A253E4F8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6" name="Text Box 19">
          <a:extLst>
            <a:ext uri="{FF2B5EF4-FFF2-40B4-BE49-F238E27FC236}">
              <a16:creationId xmlns:a16="http://schemas.microsoft.com/office/drawing/2014/main" id="{7775322A-A66B-4F40-9466-761B61C259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7" name="Text Box 16">
          <a:extLst>
            <a:ext uri="{FF2B5EF4-FFF2-40B4-BE49-F238E27FC236}">
              <a16:creationId xmlns:a16="http://schemas.microsoft.com/office/drawing/2014/main" id="{FE810FFE-B5DC-4D2E-B295-B63633E72D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8" name="Text Box 17">
          <a:extLst>
            <a:ext uri="{FF2B5EF4-FFF2-40B4-BE49-F238E27FC236}">
              <a16:creationId xmlns:a16="http://schemas.microsoft.com/office/drawing/2014/main" id="{8E59B971-A64E-485E-B6DF-B63690E0F1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9" name="Text Box 18">
          <a:extLst>
            <a:ext uri="{FF2B5EF4-FFF2-40B4-BE49-F238E27FC236}">
              <a16:creationId xmlns:a16="http://schemas.microsoft.com/office/drawing/2014/main" id="{9C778F2B-B0C2-433C-8F67-8566CFE050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30" name="Text Box 19">
          <a:extLst>
            <a:ext uri="{FF2B5EF4-FFF2-40B4-BE49-F238E27FC236}">
              <a16:creationId xmlns:a16="http://schemas.microsoft.com/office/drawing/2014/main" id="{04511A08-65B6-4FB1-A0F9-3048D525A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1" name="Text Box 16">
          <a:extLst>
            <a:ext uri="{FF2B5EF4-FFF2-40B4-BE49-F238E27FC236}">
              <a16:creationId xmlns:a16="http://schemas.microsoft.com/office/drawing/2014/main" id="{604BABFF-B73E-4F61-B6C2-CDEA7D4CF8D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2" name="Text Box 17">
          <a:extLst>
            <a:ext uri="{FF2B5EF4-FFF2-40B4-BE49-F238E27FC236}">
              <a16:creationId xmlns:a16="http://schemas.microsoft.com/office/drawing/2014/main" id="{51757120-127F-49FE-8C38-59075E07A3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3" name="Text Box 18">
          <a:extLst>
            <a:ext uri="{FF2B5EF4-FFF2-40B4-BE49-F238E27FC236}">
              <a16:creationId xmlns:a16="http://schemas.microsoft.com/office/drawing/2014/main" id="{EA28E6A7-24C5-4B0D-A24F-5CB9BDF86DB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4" name="Text Box 19">
          <a:extLst>
            <a:ext uri="{FF2B5EF4-FFF2-40B4-BE49-F238E27FC236}">
              <a16:creationId xmlns:a16="http://schemas.microsoft.com/office/drawing/2014/main" id="{F2C08DF2-E823-46C0-8384-5F032530BC4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35" name="Text Box 15">
          <a:extLst>
            <a:ext uri="{FF2B5EF4-FFF2-40B4-BE49-F238E27FC236}">
              <a16:creationId xmlns:a16="http://schemas.microsoft.com/office/drawing/2014/main" id="{FFD163E9-33BB-4A16-85EB-978056D7582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6" name="Text Box 16">
          <a:extLst>
            <a:ext uri="{FF2B5EF4-FFF2-40B4-BE49-F238E27FC236}">
              <a16:creationId xmlns:a16="http://schemas.microsoft.com/office/drawing/2014/main" id="{C35810F2-B310-40D8-A43A-A16511B636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7" name="Text Box 17">
          <a:extLst>
            <a:ext uri="{FF2B5EF4-FFF2-40B4-BE49-F238E27FC236}">
              <a16:creationId xmlns:a16="http://schemas.microsoft.com/office/drawing/2014/main" id="{7383665F-EB44-4D1C-9C24-BBAEAA23C8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8" name="Text Box 18">
          <a:extLst>
            <a:ext uri="{FF2B5EF4-FFF2-40B4-BE49-F238E27FC236}">
              <a16:creationId xmlns:a16="http://schemas.microsoft.com/office/drawing/2014/main" id="{5851AC19-34A9-467C-9C5A-AE2959775E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9" name="Text Box 19">
          <a:extLst>
            <a:ext uri="{FF2B5EF4-FFF2-40B4-BE49-F238E27FC236}">
              <a16:creationId xmlns:a16="http://schemas.microsoft.com/office/drawing/2014/main" id="{A0502C18-A9F7-4265-86B2-70D7FE52AC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0" name="Text Box 16">
          <a:extLst>
            <a:ext uri="{FF2B5EF4-FFF2-40B4-BE49-F238E27FC236}">
              <a16:creationId xmlns:a16="http://schemas.microsoft.com/office/drawing/2014/main" id="{87283F89-77E4-464C-969B-EC593F755C1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1" name="Text Box 17">
          <a:extLst>
            <a:ext uri="{FF2B5EF4-FFF2-40B4-BE49-F238E27FC236}">
              <a16:creationId xmlns:a16="http://schemas.microsoft.com/office/drawing/2014/main" id="{707A0054-8902-4763-8333-EBF5DDDA6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3242" name="Text Box 18">
          <a:extLst>
            <a:ext uri="{FF2B5EF4-FFF2-40B4-BE49-F238E27FC236}">
              <a16:creationId xmlns:a16="http://schemas.microsoft.com/office/drawing/2014/main" id="{81780884-16E0-4139-9D45-A8F6EF8FB04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3" name="Text Box 16">
          <a:extLst>
            <a:ext uri="{FF2B5EF4-FFF2-40B4-BE49-F238E27FC236}">
              <a16:creationId xmlns:a16="http://schemas.microsoft.com/office/drawing/2014/main" id="{8CB3BB67-1179-4AF3-84DC-8C69C9D335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4" name="Text Box 17">
          <a:extLst>
            <a:ext uri="{FF2B5EF4-FFF2-40B4-BE49-F238E27FC236}">
              <a16:creationId xmlns:a16="http://schemas.microsoft.com/office/drawing/2014/main" id="{69D345C6-27ED-44B3-9372-A4F1038D9F3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5" name="Text Box 18">
          <a:extLst>
            <a:ext uri="{FF2B5EF4-FFF2-40B4-BE49-F238E27FC236}">
              <a16:creationId xmlns:a16="http://schemas.microsoft.com/office/drawing/2014/main" id="{56668F1F-EA27-4342-8B49-90A0BBBADF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6" name="Text Box 19">
          <a:extLst>
            <a:ext uri="{FF2B5EF4-FFF2-40B4-BE49-F238E27FC236}">
              <a16:creationId xmlns:a16="http://schemas.microsoft.com/office/drawing/2014/main" id="{29627340-A254-4081-B688-88681AFB6D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7" name="Text Box 16">
          <a:extLst>
            <a:ext uri="{FF2B5EF4-FFF2-40B4-BE49-F238E27FC236}">
              <a16:creationId xmlns:a16="http://schemas.microsoft.com/office/drawing/2014/main" id="{BFC7E414-864C-4642-98F9-30BB9E0A9C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48" name="Text Box 15">
          <a:extLst>
            <a:ext uri="{FF2B5EF4-FFF2-40B4-BE49-F238E27FC236}">
              <a16:creationId xmlns:a16="http://schemas.microsoft.com/office/drawing/2014/main" id="{A0956B0D-9E36-4740-8011-6D6756DC54DA}"/>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3249" name="Text Box 15">
          <a:extLst>
            <a:ext uri="{FF2B5EF4-FFF2-40B4-BE49-F238E27FC236}">
              <a16:creationId xmlns:a16="http://schemas.microsoft.com/office/drawing/2014/main" id="{B008E137-4FCA-4620-A6EC-3411A8E2E0B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50" name="Text Box 15">
          <a:extLst>
            <a:ext uri="{FF2B5EF4-FFF2-40B4-BE49-F238E27FC236}">
              <a16:creationId xmlns:a16="http://schemas.microsoft.com/office/drawing/2014/main" id="{69CED43F-434E-4568-9C66-9E83EB73866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51" name="Text Box 15">
          <a:extLst>
            <a:ext uri="{FF2B5EF4-FFF2-40B4-BE49-F238E27FC236}">
              <a16:creationId xmlns:a16="http://schemas.microsoft.com/office/drawing/2014/main" id="{1C1274AF-1B61-482D-A478-A3D7AE9A98E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52" name="Text Box 15">
          <a:extLst>
            <a:ext uri="{FF2B5EF4-FFF2-40B4-BE49-F238E27FC236}">
              <a16:creationId xmlns:a16="http://schemas.microsoft.com/office/drawing/2014/main" id="{8CC0BAD6-871F-4183-A777-6429531ECFB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53" name="Text Box 15">
          <a:extLst>
            <a:ext uri="{FF2B5EF4-FFF2-40B4-BE49-F238E27FC236}">
              <a16:creationId xmlns:a16="http://schemas.microsoft.com/office/drawing/2014/main" id="{F1C545D7-21DE-41E2-8056-85349B13987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54" name="Text Box 15">
          <a:extLst>
            <a:ext uri="{FF2B5EF4-FFF2-40B4-BE49-F238E27FC236}">
              <a16:creationId xmlns:a16="http://schemas.microsoft.com/office/drawing/2014/main" id="{AD87B3AF-66B5-42D5-9FAC-EF38B5BA381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5" name="Text Box 16">
          <a:extLst>
            <a:ext uri="{FF2B5EF4-FFF2-40B4-BE49-F238E27FC236}">
              <a16:creationId xmlns:a16="http://schemas.microsoft.com/office/drawing/2014/main" id="{5AE79C20-74C0-4959-8733-A2081223BE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6" name="Text Box 17">
          <a:extLst>
            <a:ext uri="{FF2B5EF4-FFF2-40B4-BE49-F238E27FC236}">
              <a16:creationId xmlns:a16="http://schemas.microsoft.com/office/drawing/2014/main" id="{74C354A9-CE83-4D1A-92E0-7BD685711C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7" name="Text Box 18">
          <a:extLst>
            <a:ext uri="{FF2B5EF4-FFF2-40B4-BE49-F238E27FC236}">
              <a16:creationId xmlns:a16="http://schemas.microsoft.com/office/drawing/2014/main" id="{1E2CDDC1-9A15-498C-B598-FEB967A148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8" name="Text Box 19">
          <a:extLst>
            <a:ext uri="{FF2B5EF4-FFF2-40B4-BE49-F238E27FC236}">
              <a16:creationId xmlns:a16="http://schemas.microsoft.com/office/drawing/2014/main" id="{A0A84634-FCF2-42D6-ADE8-86F2008429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59" name="Text Box 16">
          <a:extLst>
            <a:ext uri="{FF2B5EF4-FFF2-40B4-BE49-F238E27FC236}">
              <a16:creationId xmlns:a16="http://schemas.microsoft.com/office/drawing/2014/main" id="{DB628C1E-970D-4F15-8171-7263F7657E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0" name="Text Box 17">
          <a:extLst>
            <a:ext uri="{FF2B5EF4-FFF2-40B4-BE49-F238E27FC236}">
              <a16:creationId xmlns:a16="http://schemas.microsoft.com/office/drawing/2014/main" id="{72750AE2-2377-4CF2-8753-E20231B37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1" name="Text Box 18">
          <a:extLst>
            <a:ext uri="{FF2B5EF4-FFF2-40B4-BE49-F238E27FC236}">
              <a16:creationId xmlns:a16="http://schemas.microsoft.com/office/drawing/2014/main" id="{E3ABFFA0-352D-4FD3-BDE0-0CF3CAB6C4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2" name="Text Box 19">
          <a:extLst>
            <a:ext uri="{FF2B5EF4-FFF2-40B4-BE49-F238E27FC236}">
              <a16:creationId xmlns:a16="http://schemas.microsoft.com/office/drawing/2014/main" id="{EE459287-58C9-40C0-84B8-7677E61E90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3" name="Text Box 16">
          <a:extLst>
            <a:ext uri="{FF2B5EF4-FFF2-40B4-BE49-F238E27FC236}">
              <a16:creationId xmlns:a16="http://schemas.microsoft.com/office/drawing/2014/main" id="{5CFDCC84-FA0E-4F2F-BD17-FFA2E957D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4" name="Text Box 17">
          <a:extLst>
            <a:ext uri="{FF2B5EF4-FFF2-40B4-BE49-F238E27FC236}">
              <a16:creationId xmlns:a16="http://schemas.microsoft.com/office/drawing/2014/main" id="{87E7FD4E-BA6D-4E6D-A6C2-17E1DE252E5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5" name="Text Box 18">
          <a:extLst>
            <a:ext uri="{FF2B5EF4-FFF2-40B4-BE49-F238E27FC236}">
              <a16:creationId xmlns:a16="http://schemas.microsoft.com/office/drawing/2014/main" id="{0B43DFCD-C5BD-4F56-9B23-BAD105CC0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6" name="Text Box 19">
          <a:extLst>
            <a:ext uri="{FF2B5EF4-FFF2-40B4-BE49-F238E27FC236}">
              <a16:creationId xmlns:a16="http://schemas.microsoft.com/office/drawing/2014/main" id="{04D52B62-92D3-4B0F-939F-7A6021A7BD2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267" name="Text Box 15">
          <a:extLst>
            <a:ext uri="{FF2B5EF4-FFF2-40B4-BE49-F238E27FC236}">
              <a16:creationId xmlns:a16="http://schemas.microsoft.com/office/drawing/2014/main" id="{98AFEEE9-7452-4048-8F57-F44FA031AC2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8" name="Text Box 16">
          <a:extLst>
            <a:ext uri="{FF2B5EF4-FFF2-40B4-BE49-F238E27FC236}">
              <a16:creationId xmlns:a16="http://schemas.microsoft.com/office/drawing/2014/main" id="{A5353F0B-1081-40F0-BFFF-AF6F4D4B55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9" name="Text Box 17">
          <a:extLst>
            <a:ext uri="{FF2B5EF4-FFF2-40B4-BE49-F238E27FC236}">
              <a16:creationId xmlns:a16="http://schemas.microsoft.com/office/drawing/2014/main" id="{7D68D0BF-4D4F-4F31-A51C-64C74ED329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0" name="Text Box 18">
          <a:extLst>
            <a:ext uri="{FF2B5EF4-FFF2-40B4-BE49-F238E27FC236}">
              <a16:creationId xmlns:a16="http://schemas.microsoft.com/office/drawing/2014/main" id="{5990B72D-8F86-45D8-BEB4-50E8C8B226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1" name="Text Box 19">
          <a:extLst>
            <a:ext uri="{FF2B5EF4-FFF2-40B4-BE49-F238E27FC236}">
              <a16:creationId xmlns:a16="http://schemas.microsoft.com/office/drawing/2014/main" id="{4DF963E7-7D92-48A5-B79E-424CC40FBB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2" name="Text Box 16">
          <a:extLst>
            <a:ext uri="{FF2B5EF4-FFF2-40B4-BE49-F238E27FC236}">
              <a16:creationId xmlns:a16="http://schemas.microsoft.com/office/drawing/2014/main" id="{24C48E8A-8F56-4747-8EC4-3650C5723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3" name="Text Box 17">
          <a:extLst>
            <a:ext uri="{FF2B5EF4-FFF2-40B4-BE49-F238E27FC236}">
              <a16:creationId xmlns:a16="http://schemas.microsoft.com/office/drawing/2014/main" id="{8A4B8C4F-E645-4EA6-917B-C0D5E60F96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4" name="Text Box 18">
          <a:extLst>
            <a:ext uri="{FF2B5EF4-FFF2-40B4-BE49-F238E27FC236}">
              <a16:creationId xmlns:a16="http://schemas.microsoft.com/office/drawing/2014/main" id="{E3A7C0BD-CFF6-4432-94A5-55996A68A9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5" name="Text Box 16">
          <a:extLst>
            <a:ext uri="{FF2B5EF4-FFF2-40B4-BE49-F238E27FC236}">
              <a16:creationId xmlns:a16="http://schemas.microsoft.com/office/drawing/2014/main" id="{842D584E-8E06-4804-8D2F-FDE4A93D8D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6" name="Text Box 17">
          <a:extLst>
            <a:ext uri="{FF2B5EF4-FFF2-40B4-BE49-F238E27FC236}">
              <a16:creationId xmlns:a16="http://schemas.microsoft.com/office/drawing/2014/main" id="{85116287-BA3F-4FE4-9D93-1E92BED22D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7" name="Text Box 18">
          <a:extLst>
            <a:ext uri="{FF2B5EF4-FFF2-40B4-BE49-F238E27FC236}">
              <a16:creationId xmlns:a16="http://schemas.microsoft.com/office/drawing/2014/main" id="{B22031E0-443A-47DF-812A-BCDA74AE2D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8" name="Text Box 19">
          <a:extLst>
            <a:ext uri="{FF2B5EF4-FFF2-40B4-BE49-F238E27FC236}">
              <a16:creationId xmlns:a16="http://schemas.microsoft.com/office/drawing/2014/main" id="{A55A7D23-EDD0-4CAE-8058-319785245C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9" name="Text Box 16">
          <a:extLst>
            <a:ext uri="{FF2B5EF4-FFF2-40B4-BE49-F238E27FC236}">
              <a16:creationId xmlns:a16="http://schemas.microsoft.com/office/drawing/2014/main" id="{F0891D7E-13C8-4BF1-ABA4-F18155D068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0" name="Text Box 17">
          <a:extLst>
            <a:ext uri="{FF2B5EF4-FFF2-40B4-BE49-F238E27FC236}">
              <a16:creationId xmlns:a16="http://schemas.microsoft.com/office/drawing/2014/main" id="{0D7A9A57-0267-4ED1-87B2-9810C76D76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1" name="Text Box 18">
          <a:extLst>
            <a:ext uri="{FF2B5EF4-FFF2-40B4-BE49-F238E27FC236}">
              <a16:creationId xmlns:a16="http://schemas.microsoft.com/office/drawing/2014/main" id="{8E6BCA5A-5661-4BA1-8449-0C34D402071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2" name="Text Box 19">
          <a:extLst>
            <a:ext uri="{FF2B5EF4-FFF2-40B4-BE49-F238E27FC236}">
              <a16:creationId xmlns:a16="http://schemas.microsoft.com/office/drawing/2014/main" id="{B5B17272-3910-41C6-A989-5F77445AB9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3283" name="Text Box 15">
          <a:extLst>
            <a:ext uri="{FF2B5EF4-FFF2-40B4-BE49-F238E27FC236}">
              <a16:creationId xmlns:a16="http://schemas.microsoft.com/office/drawing/2014/main" id="{6A08D466-E7A2-4184-BB3A-603F267F33BC}"/>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84" name="Text Box 15">
          <a:extLst>
            <a:ext uri="{FF2B5EF4-FFF2-40B4-BE49-F238E27FC236}">
              <a16:creationId xmlns:a16="http://schemas.microsoft.com/office/drawing/2014/main" id="{D6F778E3-0E3D-4F23-97C9-EC4E9CB1948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85" name="Text Box 15">
          <a:extLst>
            <a:ext uri="{FF2B5EF4-FFF2-40B4-BE49-F238E27FC236}">
              <a16:creationId xmlns:a16="http://schemas.microsoft.com/office/drawing/2014/main" id="{090E8F7A-4D80-43F3-BA41-1AE7D5B9CD7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86" name="Text Box 15">
          <a:extLst>
            <a:ext uri="{FF2B5EF4-FFF2-40B4-BE49-F238E27FC236}">
              <a16:creationId xmlns:a16="http://schemas.microsoft.com/office/drawing/2014/main" id="{AB3D271E-C9E0-4894-8740-649F4D729C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87" name="Text Box 15">
          <a:extLst>
            <a:ext uri="{FF2B5EF4-FFF2-40B4-BE49-F238E27FC236}">
              <a16:creationId xmlns:a16="http://schemas.microsoft.com/office/drawing/2014/main" id="{11C72A8D-0B4E-4541-9BFA-83ED05554F9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3288" name="Text Box 15">
          <a:extLst>
            <a:ext uri="{FF2B5EF4-FFF2-40B4-BE49-F238E27FC236}">
              <a16:creationId xmlns:a16="http://schemas.microsoft.com/office/drawing/2014/main" id="{46F58349-BE47-4D23-A27D-92C6183EC4CE}"/>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89" name="Text Box 16">
          <a:extLst>
            <a:ext uri="{FF2B5EF4-FFF2-40B4-BE49-F238E27FC236}">
              <a16:creationId xmlns:a16="http://schemas.microsoft.com/office/drawing/2014/main" id="{182F6C09-9574-4EA2-B5B3-60DCA2AD452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0" name="Text Box 17">
          <a:extLst>
            <a:ext uri="{FF2B5EF4-FFF2-40B4-BE49-F238E27FC236}">
              <a16:creationId xmlns:a16="http://schemas.microsoft.com/office/drawing/2014/main" id="{D04FDC68-1725-42C8-B241-15F80E7C4A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1" name="Text Box 18">
          <a:extLst>
            <a:ext uri="{FF2B5EF4-FFF2-40B4-BE49-F238E27FC236}">
              <a16:creationId xmlns:a16="http://schemas.microsoft.com/office/drawing/2014/main" id="{AB925FA3-7152-4963-8262-535917B6F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2" name="Text Box 19">
          <a:extLst>
            <a:ext uri="{FF2B5EF4-FFF2-40B4-BE49-F238E27FC236}">
              <a16:creationId xmlns:a16="http://schemas.microsoft.com/office/drawing/2014/main" id="{3A7280C3-2BF2-4BEE-809A-B5B9F455098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3" name="Text Box 16">
          <a:extLst>
            <a:ext uri="{FF2B5EF4-FFF2-40B4-BE49-F238E27FC236}">
              <a16:creationId xmlns:a16="http://schemas.microsoft.com/office/drawing/2014/main" id="{20E3CE0A-EA54-4EC6-AABB-8D0A1996E8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4" name="Text Box 17">
          <a:extLst>
            <a:ext uri="{FF2B5EF4-FFF2-40B4-BE49-F238E27FC236}">
              <a16:creationId xmlns:a16="http://schemas.microsoft.com/office/drawing/2014/main" id="{7A19FC93-251D-406B-B99D-EC85C7FE4C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5" name="Text Box 18">
          <a:extLst>
            <a:ext uri="{FF2B5EF4-FFF2-40B4-BE49-F238E27FC236}">
              <a16:creationId xmlns:a16="http://schemas.microsoft.com/office/drawing/2014/main" id="{CD862696-8EE7-4590-90D4-607BAF9AB5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6" name="Text Box 19">
          <a:extLst>
            <a:ext uri="{FF2B5EF4-FFF2-40B4-BE49-F238E27FC236}">
              <a16:creationId xmlns:a16="http://schemas.microsoft.com/office/drawing/2014/main" id="{C5491FB1-5B47-40A4-8FF5-1B2D9BB94E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7" name="Text Box 16">
          <a:extLst>
            <a:ext uri="{FF2B5EF4-FFF2-40B4-BE49-F238E27FC236}">
              <a16:creationId xmlns:a16="http://schemas.microsoft.com/office/drawing/2014/main" id="{4CD5BC8A-3546-4EEB-9CF3-1D0752649D8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8" name="Text Box 17">
          <a:extLst>
            <a:ext uri="{FF2B5EF4-FFF2-40B4-BE49-F238E27FC236}">
              <a16:creationId xmlns:a16="http://schemas.microsoft.com/office/drawing/2014/main" id="{4144BE1A-F527-4DED-8A69-060BD07BCF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9" name="Text Box 18">
          <a:extLst>
            <a:ext uri="{FF2B5EF4-FFF2-40B4-BE49-F238E27FC236}">
              <a16:creationId xmlns:a16="http://schemas.microsoft.com/office/drawing/2014/main" id="{0D8DB063-8FF6-4EEE-93CE-2FED5AF29AB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300" name="Text Box 19">
          <a:extLst>
            <a:ext uri="{FF2B5EF4-FFF2-40B4-BE49-F238E27FC236}">
              <a16:creationId xmlns:a16="http://schemas.microsoft.com/office/drawing/2014/main" id="{ECE0CBAF-2777-47CB-9390-209122BCC3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01" name="Text Box 15">
          <a:extLst>
            <a:ext uri="{FF2B5EF4-FFF2-40B4-BE49-F238E27FC236}">
              <a16:creationId xmlns:a16="http://schemas.microsoft.com/office/drawing/2014/main" id="{29CDA271-EA95-4E6A-A621-4ADBF7D974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2" name="Text Box 16">
          <a:extLst>
            <a:ext uri="{FF2B5EF4-FFF2-40B4-BE49-F238E27FC236}">
              <a16:creationId xmlns:a16="http://schemas.microsoft.com/office/drawing/2014/main" id="{AE62D418-9AA6-4B9E-BB14-ADDA8FF84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3" name="Text Box 17">
          <a:extLst>
            <a:ext uri="{FF2B5EF4-FFF2-40B4-BE49-F238E27FC236}">
              <a16:creationId xmlns:a16="http://schemas.microsoft.com/office/drawing/2014/main" id="{B79B5742-6482-4532-AC69-13585BCD5C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4" name="Text Box 18">
          <a:extLst>
            <a:ext uri="{FF2B5EF4-FFF2-40B4-BE49-F238E27FC236}">
              <a16:creationId xmlns:a16="http://schemas.microsoft.com/office/drawing/2014/main" id="{B2980CC6-5182-47B3-87A5-301FC2CDC0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5" name="Text Box 19">
          <a:extLst>
            <a:ext uri="{FF2B5EF4-FFF2-40B4-BE49-F238E27FC236}">
              <a16:creationId xmlns:a16="http://schemas.microsoft.com/office/drawing/2014/main" id="{73624ADF-FCCE-41C2-895F-4373922767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3306" name="Text Box 15">
          <a:extLst>
            <a:ext uri="{FF2B5EF4-FFF2-40B4-BE49-F238E27FC236}">
              <a16:creationId xmlns:a16="http://schemas.microsoft.com/office/drawing/2014/main" id="{757BCC94-959B-4BD9-BA31-B47BC1E3C8C2}"/>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7" name="Text Box 16">
          <a:extLst>
            <a:ext uri="{FF2B5EF4-FFF2-40B4-BE49-F238E27FC236}">
              <a16:creationId xmlns:a16="http://schemas.microsoft.com/office/drawing/2014/main" id="{5C5CB939-EDCB-48AC-9E59-CBCA0E3DF0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8" name="Text Box 17">
          <a:extLst>
            <a:ext uri="{FF2B5EF4-FFF2-40B4-BE49-F238E27FC236}">
              <a16:creationId xmlns:a16="http://schemas.microsoft.com/office/drawing/2014/main" id="{D462B06A-A9B5-4D2C-A9B2-39421408217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9" name="Text Box 18">
          <a:extLst>
            <a:ext uri="{FF2B5EF4-FFF2-40B4-BE49-F238E27FC236}">
              <a16:creationId xmlns:a16="http://schemas.microsoft.com/office/drawing/2014/main" id="{0B7B059E-AE1E-4446-9407-1EFA223732E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0" name="Text Box 16">
          <a:extLst>
            <a:ext uri="{FF2B5EF4-FFF2-40B4-BE49-F238E27FC236}">
              <a16:creationId xmlns:a16="http://schemas.microsoft.com/office/drawing/2014/main" id="{9C906270-EE40-4239-B4A3-ECF09F517F6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1" name="Text Box 17">
          <a:extLst>
            <a:ext uri="{FF2B5EF4-FFF2-40B4-BE49-F238E27FC236}">
              <a16:creationId xmlns:a16="http://schemas.microsoft.com/office/drawing/2014/main" id="{B3BCBC6E-4F21-43EC-B19D-929FD4BBE1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2" name="Text Box 18">
          <a:extLst>
            <a:ext uri="{FF2B5EF4-FFF2-40B4-BE49-F238E27FC236}">
              <a16:creationId xmlns:a16="http://schemas.microsoft.com/office/drawing/2014/main" id="{AA028921-2E2E-4FA6-84CD-F709AFF05F2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3" name="Text Box 19">
          <a:extLst>
            <a:ext uri="{FF2B5EF4-FFF2-40B4-BE49-F238E27FC236}">
              <a16:creationId xmlns:a16="http://schemas.microsoft.com/office/drawing/2014/main" id="{DC019A66-7B66-40F4-8310-C4C726C78E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4" name="Text Box 16">
          <a:extLst>
            <a:ext uri="{FF2B5EF4-FFF2-40B4-BE49-F238E27FC236}">
              <a16:creationId xmlns:a16="http://schemas.microsoft.com/office/drawing/2014/main" id="{2A5D9A1B-1171-456A-80BC-F76D37AA21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5" name="Text Box 17">
          <a:extLst>
            <a:ext uri="{FF2B5EF4-FFF2-40B4-BE49-F238E27FC236}">
              <a16:creationId xmlns:a16="http://schemas.microsoft.com/office/drawing/2014/main" id="{BCA6C127-F24A-42E1-AF3D-6D7A8BA38B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6" name="Text Box 18">
          <a:extLst>
            <a:ext uri="{FF2B5EF4-FFF2-40B4-BE49-F238E27FC236}">
              <a16:creationId xmlns:a16="http://schemas.microsoft.com/office/drawing/2014/main" id="{232AACDE-EDBE-4B8D-9EF9-E9AAE917BF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17" name="Text Box 15">
          <a:extLst>
            <a:ext uri="{FF2B5EF4-FFF2-40B4-BE49-F238E27FC236}">
              <a16:creationId xmlns:a16="http://schemas.microsoft.com/office/drawing/2014/main" id="{C2F77D40-E439-469C-9F35-AF71D029E31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8" name="Text Box 16">
          <a:extLst>
            <a:ext uri="{FF2B5EF4-FFF2-40B4-BE49-F238E27FC236}">
              <a16:creationId xmlns:a16="http://schemas.microsoft.com/office/drawing/2014/main" id="{5FC5F8F6-4027-4A2C-8654-479B4E83D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9" name="Text Box 17">
          <a:extLst>
            <a:ext uri="{FF2B5EF4-FFF2-40B4-BE49-F238E27FC236}">
              <a16:creationId xmlns:a16="http://schemas.microsoft.com/office/drawing/2014/main" id="{91E56EAE-4454-4842-ACCE-392067CA6F8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0" name="Text Box 18">
          <a:extLst>
            <a:ext uri="{FF2B5EF4-FFF2-40B4-BE49-F238E27FC236}">
              <a16:creationId xmlns:a16="http://schemas.microsoft.com/office/drawing/2014/main" id="{AC7A8CF7-88E7-493C-AC73-3620C000CE2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1" name="Text Box 19">
          <a:extLst>
            <a:ext uri="{FF2B5EF4-FFF2-40B4-BE49-F238E27FC236}">
              <a16:creationId xmlns:a16="http://schemas.microsoft.com/office/drawing/2014/main" id="{E44D8900-6BBE-4527-A22D-C5E36AD197A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2" name="Text Box 16">
          <a:extLst>
            <a:ext uri="{FF2B5EF4-FFF2-40B4-BE49-F238E27FC236}">
              <a16:creationId xmlns:a16="http://schemas.microsoft.com/office/drawing/2014/main" id="{F8842A13-74A2-4117-AFA9-E83867F37A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3" name="Text Box 17">
          <a:extLst>
            <a:ext uri="{FF2B5EF4-FFF2-40B4-BE49-F238E27FC236}">
              <a16:creationId xmlns:a16="http://schemas.microsoft.com/office/drawing/2014/main" id="{D96AE6B9-95FA-4215-8487-50236716E2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4" name="Text Box 18">
          <a:extLst>
            <a:ext uri="{FF2B5EF4-FFF2-40B4-BE49-F238E27FC236}">
              <a16:creationId xmlns:a16="http://schemas.microsoft.com/office/drawing/2014/main" id="{3E12644A-253F-4051-B7D6-5F500CA0AF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5" name="Text Box 19">
          <a:extLst>
            <a:ext uri="{FF2B5EF4-FFF2-40B4-BE49-F238E27FC236}">
              <a16:creationId xmlns:a16="http://schemas.microsoft.com/office/drawing/2014/main" id="{66115529-A1A4-4B68-83D8-E3FCA1C15BD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6" name="Text Box 16">
          <a:extLst>
            <a:ext uri="{FF2B5EF4-FFF2-40B4-BE49-F238E27FC236}">
              <a16:creationId xmlns:a16="http://schemas.microsoft.com/office/drawing/2014/main" id="{E55780A9-A011-45EC-8B78-0F23026F9F1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7" name="Text Box 17">
          <a:extLst>
            <a:ext uri="{FF2B5EF4-FFF2-40B4-BE49-F238E27FC236}">
              <a16:creationId xmlns:a16="http://schemas.microsoft.com/office/drawing/2014/main" id="{14E7198E-5FD6-4D7B-AE49-D490D4A1A8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8" name="Text Box 18">
          <a:extLst>
            <a:ext uri="{FF2B5EF4-FFF2-40B4-BE49-F238E27FC236}">
              <a16:creationId xmlns:a16="http://schemas.microsoft.com/office/drawing/2014/main" id="{C0AC7421-623D-4813-8029-302F51CFD71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9" name="Text Box 19">
          <a:extLst>
            <a:ext uri="{FF2B5EF4-FFF2-40B4-BE49-F238E27FC236}">
              <a16:creationId xmlns:a16="http://schemas.microsoft.com/office/drawing/2014/main" id="{C8FDD39F-8898-4BF3-B9F7-8365E7A8913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30" name="Text Box 15">
          <a:extLst>
            <a:ext uri="{FF2B5EF4-FFF2-40B4-BE49-F238E27FC236}">
              <a16:creationId xmlns:a16="http://schemas.microsoft.com/office/drawing/2014/main" id="{2F4BAF93-6F7D-4860-989D-FD654049A74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1" name="Text Box 16">
          <a:extLst>
            <a:ext uri="{FF2B5EF4-FFF2-40B4-BE49-F238E27FC236}">
              <a16:creationId xmlns:a16="http://schemas.microsoft.com/office/drawing/2014/main" id="{3B183A28-3152-4D62-BAFE-56340AE7B7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2" name="Text Box 17">
          <a:extLst>
            <a:ext uri="{FF2B5EF4-FFF2-40B4-BE49-F238E27FC236}">
              <a16:creationId xmlns:a16="http://schemas.microsoft.com/office/drawing/2014/main" id="{573FA6E2-8C5C-48A3-9C38-8DF232B0C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3" name="Text Box 18">
          <a:extLst>
            <a:ext uri="{FF2B5EF4-FFF2-40B4-BE49-F238E27FC236}">
              <a16:creationId xmlns:a16="http://schemas.microsoft.com/office/drawing/2014/main" id="{00D136A0-87B3-472C-AF2C-2C5A038533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4" name="Text Box 19">
          <a:extLst>
            <a:ext uri="{FF2B5EF4-FFF2-40B4-BE49-F238E27FC236}">
              <a16:creationId xmlns:a16="http://schemas.microsoft.com/office/drawing/2014/main" id="{7C6D9166-3301-499A-8685-39C84E48E5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5" name="Text Box 16">
          <a:extLst>
            <a:ext uri="{FF2B5EF4-FFF2-40B4-BE49-F238E27FC236}">
              <a16:creationId xmlns:a16="http://schemas.microsoft.com/office/drawing/2014/main" id="{A618CD13-3B4C-4FAF-B910-5F361D6340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6" name="Text Box 17">
          <a:extLst>
            <a:ext uri="{FF2B5EF4-FFF2-40B4-BE49-F238E27FC236}">
              <a16:creationId xmlns:a16="http://schemas.microsoft.com/office/drawing/2014/main" id="{CBD41BD7-E6E3-4410-9E44-D45CD84FE2F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64</xdr:row>
      <xdr:rowOff>15875</xdr:rowOff>
    </xdr:from>
    <xdr:ext cx="95250" cy="171450"/>
    <xdr:sp macro="" textlink="">
      <xdr:nvSpPr>
        <xdr:cNvPr id="3337" name="Text Box 18">
          <a:extLst>
            <a:ext uri="{FF2B5EF4-FFF2-40B4-BE49-F238E27FC236}">
              <a16:creationId xmlns:a16="http://schemas.microsoft.com/office/drawing/2014/main" id="{EFF3CF06-ACE9-4EE3-B541-D7E8C3484215}"/>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8" name="Text Box 16">
          <a:extLst>
            <a:ext uri="{FF2B5EF4-FFF2-40B4-BE49-F238E27FC236}">
              <a16:creationId xmlns:a16="http://schemas.microsoft.com/office/drawing/2014/main" id="{D6E8D378-6412-4D99-80F9-69E6CDF6B0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9" name="Text Box 17">
          <a:extLst>
            <a:ext uri="{FF2B5EF4-FFF2-40B4-BE49-F238E27FC236}">
              <a16:creationId xmlns:a16="http://schemas.microsoft.com/office/drawing/2014/main" id="{8712600D-39CC-4C34-B21F-24B2061D61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0" name="Text Box 18">
          <a:extLst>
            <a:ext uri="{FF2B5EF4-FFF2-40B4-BE49-F238E27FC236}">
              <a16:creationId xmlns:a16="http://schemas.microsoft.com/office/drawing/2014/main" id="{3744D7D5-10CC-41BD-B687-871674FEFA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1" name="Text Box 19">
          <a:extLst>
            <a:ext uri="{FF2B5EF4-FFF2-40B4-BE49-F238E27FC236}">
              <a16:creationId xmlns:a16="http://schemas.microsoft.com/office/drawing/2014/main" id="{8F453C69-EFC5-4F58-BD1B-0F7D0F79006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2" name="Text Box 16">
          <a:extLst>
            <a:ext uri="{FF2B5EF4-FFF2-40B4-BE49-F238E27FC236}">
              <a16:creationId xmlns:a16="http://schemas.microsoft.com/office/drawing/2014/main" id="{5BE5F37E-B87E-4E8E-B059-548C476F69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3" name="Text Box 15">
          <a:extLst>
            <a:ext uri="{FF2B5EF4-FFF2-40B4-BE49-F238E27FC236}">
              <a16:creationId xmlns:a16="http://schemas.microsoft.com/office/drawing/2014/main" id="{EAFFF2EF-E146-4C14-9A5B-793A4245E23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344" name="Text Box 15">
          <a:extLst>
            <a:ext uri="{FF2B5EF4-FFF2-40B4-BE49-F238E27FC236}">
              <a16:creationId xmlns:a16="http://schemas.microsoft.com/office/drawing/2014/main" id="{06530852-9BFD-4607-A833-DFA5E9566C9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45" name="Text Box 15">
          <a:extLst>
            <a:ext uri="{FF2B5EF4-FFF2-40B4-BE49-F238E27FC236}">
              <a16:creationId xmlns:a16="http://schemas.microsoft.com/office/drawing/2014/main" id="{84733D48-DF5C-42E3-AF1A-ADD1E2406486}"/>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46" name="Text Box 15">
          <a:extLst>
            <a:ext uri="{FF2B5EF4-FFF2-40B4-BE49-F238E27FC236}">
              <a16:creationId xmlns:a16="http://schemas.microsoft.com/office/drawing/2014/main" id="{E4528EE2-8A5D-4F3A-8DED-D29C6C279FF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47" name="Text Box 15">
          <a:extLst>
            <a:ext uri="{FF2B5EF4-FFF2-40B4-BE49-F238E27FC236}">
              <a16:creationId xmlns:a16="http://schemas.microsoft.com/office/drawing/2014/main" id="{223BCDEA-DE5D-47F5-B645-AE93E5F61F51}"/>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48" name="Text Box 15">
          <a:extLst>
            <a:ext uri="{FF2B5EF4-FFF2-40B4-BE49-F238E27FC236}">
              <a16:creationId xmlns:a16="http://schemas.microsoft.com/office/drawing/2014/main" id="{50B05D61-A4B2-491E-991E-EC0C6F154CD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9" name="Text Box 15">
          <a:extLst>
            <a:ext uri="{FF2B5EF4-FFF2-40B4-BE49-F238E27FC236}">
              <a16:creationId xmlns:a16="http://schemas.microsoft.com/office/drawing/2014/main" id="{969B8740-733B-47EC-A83B-B8BDEBC3A97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0" name="Text Box 16">
          <a:extLst>
            <a:ext uri="{FF2B5EF4-FFF2-40B4-BE49-F238E27FC236}">
              <a16:creationId xmlns:a16="http://schemas.microsoft.com/office/drawing/2014/main" id="{6C1FB128-4BF1-4966-98CC-E13DD75D1D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1" name="Text Box 17">
          <a:extLst>
            <a:ext uri="{FF2B5EF4-FFF2-40B4-BE49-F238E27FC236}">
              <a16:creationId xmlns:a16="http://schemas.microsoft.com/office/drawing/2014/main" id="{BA338EF5-6B42-488A-AE9F-6C8BCCF220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2" name="Text Box 18">
          <a:extLst>
            <a:ext uri="{FF2B5EF4-FFF2-40B4-BE49-F238E27FC236}">
              <a16:creationId xmlns:a16="http://schemas.microsoft.com/office/drawing/2014/main" id="{B77A3D7F-846D-4544-B4AB-91846DCC07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3" name="Text Box 19">
          <a:extLst>
            <a:ext uri="{FF2B5EF4-FFF2-40B4-BE49-F238E27FC236}">
              <a16:creationId xmlns:a16="http://schemas.microsoft.com/office/drawing/2014/main" id="{897D042B-507B-486E-AF26-1756C87523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4" name="Text Box 16">
          <a:extLst>
            <a:ext uri="{FF2B5EF4-FFF2-40B4-BE49-F238E27FC236}">
              <a16:creationId xmlns:a16="http://schemas.microsoft.com/office/drawing/2014/main" id="{1BB7B151-5075-4318-8337-E53F052F9A0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5" name="Text Box 17">
          <a:extLst>
            <a:ext uri="{FF2B5EF4-FFF2-40B4-BE49-F238E27FC236}">
              <a16:creationId xmlns:a16="http://schemas.microsoft.com/office/drawing/2014/main" id="{2FE37142-2E50-41AE-B548-CECEC6950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6" name="Text Box 18">
          <a:extLst>
            <a:ext uri="{FF2B5EF4-FFF2-40B4-BE49-F238E27FC236}">
              <a16:creationId xmlns:a16="http://schemas.microsoft.com/office/drawing/2014/main" id="{2B45DBB3-9616-47F3-A717-D6C0CF26467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7" name="Text Box 19">
          <a:extLst>
            <a:ext uri="{FF2B5EF4-FFF2-40B4-BE49-F238E27FC236}">
              <a16:creationId xmlns:a16="http://schemas.microsoft.com/office/drawing/2014/main" id="{2F0A4CDE-9635-40C6-961C-6FD50BBB4B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8" name="Text Box 16">
          <a:extLst>
            <a:ext uri="{FF2B5EF4-FFF2-40B4-BE49-F238E27FC236}">
              <a16:creationId xmlns:a16="http://schemas.microsoft.com/office/drawing/2014/main" id="{D9822919-7606-429C-9E46-A36E1D6E540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9" name="Text Box 17">
          <a:extLst>
            <a:ext uri="{FF2B5EF4-FFF2-40B4-BE49-F238E27FC236}">
              <a16:creationId xmlns:a16="http://schemas.microsoft.com/office/drawing/2014/main" id="{10CB6EE5-A28E-41F7-8718-E5D3A9BF9F0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0" name="Text Box 18">
          <a:extLst>
            <a:ext uri="{FF2B5EF4-FFF2-40B4-BE49-F238E27FC236}">
              <a16:creationId xmlns:a16="http://schemas.microsoft.com/office/drawing/2014/main" id="{8902264A-A474-4235-9387-90A06C97261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1" name="Text Box 19">
          <a:extLst>
            <a:ext uri="{FF2B5EF4-FFF2-40B4-BE49-F238E27FC236}">
              <a16:creationId xmlns:a16="http://schemas.microsoft.com/office/drawing/2014/main" id="{2E91379D-5BFE-4B99-B2D0-3602F5EAB1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62" name="Text Box 15">
          <a:extLst>
            <a:ext uri="{FF2B5EF4-FFF2-40B4-BE49-F238E27FC236}">
              <a16:creationId xmlns:a16="http://schemas.microsoft.com/office/drawing/2014/main" id="{7334C62F-51D5-40CF-AFBB-744A814AE25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3" name="Text Box 16">
          <a:extLst>
            <a:ext uri="{FF2B5EF4-FFF2-40B4-BE49-F238E27FC236}">
              <a16:creationId xmlns:a16="http://schemas.microsoft.com/office/drawing/2014/main" id="{1E5F9EDA-7B3B-4872-81D6-ED0453512D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4" name="Text Box 17">
          <a:extLst>
            <a:ext uri="{FF2B5EF4-FFF2-40B4-BE49-F238E27FC236}">
              <a16:creationId xmlns:a16="http://schemas.microsoft.com/office/drawing/2014/main" id="{588A1AA4-BE39-473E-97E9-64FDE52284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5" name="Text Box 18">
          <a:extLst>
            <a:ext uri="{FF2B5EF4-FFF2-40B4-BE49-F238E27FC236}">
              <a16:creationId xmlns:a16="http://schemas.microsoft.com/office/drawing/2014/main" id="{C62D2190-831B-47E7-B4BD-824B7AB9A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6" name="Text Box 19">
          <a:extLst>
            <a:ext uri="{FF2B5EF4-FFF2-40B4-BE49-F238E27FC236}">
              <a16:creationId xmlns:a16="http://schemas.microsoft.com/office/drawing/2014/main" id="{D2F8E123-8A45-48A0-A959-B8FA0478AB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7" name="Text Box 16">
          <a:extLst>
            <a:ext uri="{FF2B5EF4-FFF2-40B4-BE49-F238E27FC236}">
              <a16:creationId xmlns:a16="http://schemas.microsoft.com/office/drawing/2014/main" id="{A96C2A6D-E81A-4C4F-A3B2-92DD155598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8" name="Text Box 17">
          <a:extLst>
            <a:ext uri="{FF2B5EF4-FFF2-40B4-BE49-F238E27FC236}">
              <a16:creationId xmlns:a16="http://schemas.microsoft.com/office/drawing/2014/main" id="{CF6453D9-8E41-483B-A47A-D37EAC3F7A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9" name="Text Box 18">
          <a:extLst>
            <a:ext uri="{FF2B5EF4-FFF2-40B4-BE49-F238E27FC236}">
              <a16:creationId xmlns:a16="http://schemas.microsoft.com/office/drawing/2014/main" id="{3DB696F8-C196-4CA6-B9BB-D2C16F3CE4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0" name="Text Box 16">
          <a:extLst>
            <a:ext uri="{FF2B5EF4-FFF2-40B4-BE49-F238E27FC236}">
              <a16:creationId xmlns:a16="http://schemas.microsoft.com/office/drawing/2014/main" id="{F152A646-6684-4CA5-9AB6-E28D3DFE26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1" name="Text Box 17">
          <a:extLst>
            <a:ext uri="{FF2B5EF4-FFF2-40B4-BE49-F238E27FC236}">
              <a16:creationId xmlns:a16="http://schemas.microsoft.com/office/drawing/2014/main" id="{402F7067-F850-4F7B-A5FD-2346F444D4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2" name="Text Box 18">
          <a:extLst>
            <a:ext uri="{FF2B5EF4-FFF2-40B4-BE49-F238E27FC236}">
              <a16:creationId xmlns:a16="http://schemas.microsoft.com/office/drawing/2014/main" id="{10362862-1AB5-4352-991B-7F2FA9ACFE7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3" name="Text Box 19">
          <a:extLst>
            <a:ext uri="{FF2B5EF4-FFF2-40B4-BE49-F238E27FC236}">
              <a16:creationId xmlns:a16="http://schemas.microsoft.com/office/drawing/2014/main" id="{2C2A61A1-19B0-4885-B3D4-154FA9ECA3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4" name="Text Box 16">
          <a:extLst>
            <a:ext uri="{FF2B5EF4-FFF2-40B4-BE49-F238E27FC236}">
              <a16:creationId xmlns:a16="http://schemas.microsoft.com/office/drawing/2014/main" id="{4820C6B2-C786-4570-B778-12613676F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5" name="Text Box 17">
          <a:extLst>
            <a:ext uri="{FF2B5EF4-FFF2-40B4-BE49-F238E27FC236}">
              <a16:creationId xmlns:a16="http://schemas.microsoft.com/office/drawing/2014/main" id="{C0EFC933-1299-4EA0-AA9B-AA072DFF3A3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6" name="Text Box 18">
          <a:extLst>
            <a:ext uri="{FF2B5EF4-FFF2-40B4-BE49-F238E27FC236}">
              <a16:creationId xmlns:a16="http://schemas.microsoft.com/office/drawing/2014/main" id="{F569AFEB-0E5E-4B84-9F53-7799C499B4A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7" name="Text Box 19">
          <a:extLst>
            <a:ext uri="{FF2B5EF4-FFF2-40B4-BE49-F238E27FC236}">
              <a16:creationId xmlns:a16="http://schemas.microsoft.com/office/drawing/2014/main" id="{7EED53A5-BC16-4027-A29C-93B2DCAEC39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378" name="Text Box 15">
          <a:extLst>
            <a:ext uri="{FF2B5EF4-FFF2-40B4-BE49-F238E27FC236}">
              <a16:creationId xmlns:a16="http://schemas.microsoft.com/office/drawing/2014/main" id="{9FF2D4BE-063F-4540-8F62-31ED54A6E47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79" name="Text Box 15">
          <a:extLst>
            <a:ext uri="{FF2B5EF4-FFF2-40B4-BE49-F238E27FC236}">
              <a16:creationId xmlns:a16="http://schemas.microsoft.com/office/drawing/2014/main" id="{EE7539DF-89A7-45F1-BA06-371C4DF2A2A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80" name="Text Box 15">
          <a:extLst>
            <a:ext uri="{FF2B5EF4-FFF2-40B4-BE49-F238E27FC236}">
              <a16:creationId xmlns:a16="http://schemas.microsoft.com/office/drawing/2014/main" id="{F9B6685F-463F-4E21-8D5B-0A174167CE8B}"/>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81" name="Text Box 15">
          <a:extLst>
            <a:ext uri="{FF2B5EF4-FFF2-40B4-BE49-F238E27FC236}">
              <a16:creationId xmlns:a16="http://schemas.microsoft.com/office/drawing/2014/main" id="{11ACEDC6-EA41-4A90-8EBD-AAF237C272DF}"/>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82" name="Text Box 15">
          <a:extLst>
            <a:ext uri="{FF2B5EF4-FFF2-40B4-BE49-F238E27FC236}">
              <a16:creationId xmlns:a16="http://schemas.microsoft.com/office/drawing/2014/main" id="{B26B212B-84E6-4AED-9A53-B6E8C8774CD8}"/>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213632"/>
    <xdr:sp macro="" textlink="">
      <xdr:nvSpPr>
        <xdr:cNvPr id="3383" name="Text Box 15">
          <a:extLst>
            <a:ext uri="{FF2B5EF4-FFF2-40B4-BE49-F238E27FC236}">
              <a16:creationId xmlns:a16="http://schemas.microsoft.com/office/drawing/2014/main" id="{CC56B611-4468-4E4F-A45F-725CA4EA0B5C}"/>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4" name="Text Box 16">
          <a:extLst>
            <a:ext uri="{FF2B5EF4-FFF2-40B4-BE49-F238E27FC236}">
              <a16:creationId xmlns:a16="http://schemas.microsoft.com/office/drawing/2014/main" id="{A7E3866E-868C-40C2-9093-19711BB6915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5" name="Text Box 17">
          <a:extLst>
            <a:ext uri="{FF2B5EF4-FFF2-40B4-BE49-F238E27FC236}">
              <a16:creationId xmlns:a16="http://schemas.microsoft.com/office/drawing/2014/main" id="{30DBC3B8-1DFC-4DFD-A7F5-EF78748EF25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6" name="Text Box 18">
          <a:extLst>
            <a:ext uri="{FF2B5EF4-FFF2-40B4-BE49-F238E27FC236}">
              <a16:creationId xmlns:a16="http://schemas.microsoft.com/office/drawing/2014/main" id="{5FE65D5E-648F-47E2-AC09-786C31FF925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7" name="Text Box 19">
          <a:extLst>
            <a:ext uri="{FF2B5EF4-FFF2-40B4-BE49-F238E27FC236}">
              <a16:creationId xmlns:a16="http://schemas.microsoft.com/office/drawing/2014/main" id="{E93F82A5-0369-4C30-B958-62D662FA99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8" name="Text Box 16">
          <a:extLst>
            <a:ext uri="{FF2B5EF4-FFF2-40B4-BE49-F238E27FC236}">
              <a16:creationId xmlns:a16="http://schemas.microsoft.com/office/drawing/2014/main" id="{E0E10E5E-3277-48CA-94BB-58082500555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9" name="Text Box 17">
          <a:extLst>
            <a:ext uri="{FF2B5EF4-FFF2-40B4-BE49-F238E27FC236}">
              <a16:creationId xmlns:a16="http://schemas.microsoft.com/office/drawing/2014/main" id="{1EE92F73-0517-4E7E-867B-52285F63B8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0" name="Text Box 18">
          <a:extLst>
            <a:ext uri="{FF2B5EF4-FFF2-40B4-BE49-F238E27FC236}">
              <a16:creationId xmlns:a16="http://schemas.microsoft.com/office/drawing/2014/main" id="{9BE4085B-3D4C-4478-AE8A-E66FE11DB3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1" name="Text Box 19">
          <a:extLst>
            <a:ext uri="{FF2B5EF4-FFF2-40B4-BE49-F238E27FC236}">
              <a16:creationId xmlns:a16="http://schemas.microsoft.com/office/drawing/2014/main" id="{3DAA724A-E219-4639-A5C2-974B7ABB1D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2" name="Text Box 16">
          <a:extLst>
            <a:ext uri="{FF2B5EF4-FFF2-40B4-BE49-F238E27FC236}">
              <a16:creationId xmlns:a16="http://schemas.microsoft.com/office/drawing/2014/main" id="{DE48E706-2E10-44E6-B74C-FAADE422FA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3" name="Text Box 17">
          <a:extLst>
            <a:ext uri="{FF2B5EF4-FFF2-40B4-BE49-F238E27FC236}">
              <a16:creationId xmlns:a16="http://schemas.microsoft.com/office/drawing/2014/main" id="{45164B5F-F8FC-4EA8-90CC-8686B826275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4" name="Text Box 18">
          <a:extLst>
            <a:ext uri="{FF2B5EF4-FFF2-40B4-BE49-F238E27FC236}">
              <a16:creationId xmlns:a16="http://schemas.microsoft.com/office/drawing/2014/main" id="{42FB0A15-DE60-4BE9-8841-937BD8E99EB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5" name="Text Box 19">
          <a:extLst>
            <a:ext uri="{FF2B5EF4-FFF2-40B4-BE49-F238E27FC236}">
              <a16:creationId xmlns:a16="http://schemas.microsoft.com/office/drawing/2014/main" id="{C7752916-C496-4A88-88BA-81D0960D31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96" name="Text Box 15">
          <a:extLst>
            <a:ext uri="{FF2B5EF4-FFF2-40B4-BE49-F238E27FC236}">
              <a16:creationId xmlns:a16="http://schemas.microsoft.com/office/drawing/2014/main" id="{6EF25B30-34F5-4564-87FB-10AE35B680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7" name="Text Box 16">
          <a:extLst>
            <a:ext uri="{FF2B5EF4-FFF2-40B4-BE49-F238E27FC236}">
              <a16:creationId xmlns:a16="http://schemas.microsoft.com/office/drawing/2014/main" id="{407E9E03-9FA7-4AF8-9011-646D25CC6F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8" name="Text Box 17">
          <a:extLst>
            <a:ext uri="{FF2B5EF4-FFF2-40B4-BE49-F238E27FC236}">
              <a16:creationId xmlns:a16="http://schemas.microsoft.com/office/drawing/2014/main" id="{0468B7AD-186A-47AC-AABE-3FDEBF0C32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9" name="Text Box 18">
          <a:extLst>
            <a:ext uri="{FF2B5EF4-FFF2-40B4-BE49-F238E27FC236}">
              <a16:creationId xmlns:a16="http://schemas.microsoft.com/office/drawing/2014/main" id="{42F975F5-129E-4B1D-A913-C37B3831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00" name="Text Box 19">
          <a:extLst>
            <a:ext uri="{FF2B5EF4-FFF2-40B4-BE49-F238E27FC236}">
              <a16:creationId xmlns:a16="http://schemas.microsoft.com/office/drawing/2014/main" id="{CDAF2351-F18D-4CDF-9BAF-DFABF37221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3401" name="Text Box 15">
          <a:extLst>
            <a:ext uri="{FF2B5EF4-FFF2-40B4-BE49-F238E27FC236}">
              <a16:creationId xmlns:a16="http://schemas.microsoft.com/office/drawing/2014/main" id="{C27595B6-B394-4C14-87CD-62B149F5F52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2" name="Text Box 16">
          <a:extLst>
            <a:ext uri="{FF2B5EF4-FFF2-40B4-BE49-F238E27FC236}">
              <a16:creationId xmlns:a16="http://schemas.microsoft.com/office/drawing/2014/main" id="{6D3A68CC-047F-4D43-8F1C-193BE99714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3" name="Text Box 17">
          <a:extLst>
            <a:ext uri="{FF2B5EF4-FFF2-40B4-BE49-F238E27FC236}">
              <a16:creationId xmlns:a16="http://schemas.microsoft.com/office/drawing/2014/main" id="{C47BBF1E-3D1C-4C61-B602-8BF8A2D6C9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4" name="Text Box 18">
          <a:extLst>
            <a:ext uri="{FF2B5EF4-FFF2-40B4-BE49-F238E27FC236}">
              <a16:creationId xmlns:a16="http://schemas.microsoft.com/office/drawing/2014/main" id="{04ADE527-B2B0-45CD-9FFE-811178886C3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5" name="Text Box 16">
          <a:extLst>
            <a:ext uri="{FF2B5EF4-FFF2-40B4-BE49-F238E27FC236}">
              <a16:creationId xmlns:a16="http://schemas.microsoft.com/office/drawing/2014/main" id="{C0C20AFE-E121-4F2E-A466-4B640796C6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6" name="Text Box 17">
          <a:extLst>
            <a:ext uri="{FF2B5EF4-FFF2-40B4-BE49-F238E27FC236}">
              <a16:creationId xmlns:a16="http://schemas.microsoft.com/office/drawing/2014/main" id="{DF0DDCD8-1D54-4D34-9B8D-6872B41044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7" name="Text Box 18">
          <a:extLst>
            <a:ext uri="{FF2B5EF4-FFF2-40B4-BE49-F238E27FC236}">
              <a16:creationId xmlns:a16="http://schemas.microsoft.com/office/drawing/2014/main" id="{C5B0B69F-367C-4238-B834-0110104B7F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8" name="Text Box 19">
          <a:extLst>
            <a:ext uri="{FF2B5EF4-FFF2-40B4-BE49-F238E27FC236}">
              <a16:creationId xmlns:a16="http://schemas.microsoft.com/office/drawing/2014/main" id="{9D809B5D-ADD8-4023-88DA-4F8F203B6A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9" name="Text Box 16">
          <a:extLst>
            <a:ext uri="{FF2B5EF4-FFF2-40B4-BE49-F238E27FC236}">
              <a16:creationId xmlns:a16="http://schemas.microsoft.com/office/drawing/2014/main" id="{128A9731-C699-479B-B0E4-9F19897678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0" name="Text Box 17">
          <a:extLst>
            <a:ext uri="{FF2B5EF4-FFF2-40B4-BE49-F238E27FC236}">
              <a16:creationId xmlns:a16="http://schemas.microsoft.com/office/drawing/2014/main" id="{29279729-E8CF-4480-9ABC-8861D801D4C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1" name="Text Box 18">
          <a:extLst>
            <a:ext uri="{FF2B5EF4-FFF2-40B4-BE49-F238E27FC236}">
              <a16:creationId xmlns:a16="http://schemas.microsoft.com/office/drawing/2014/main" id="{12D7164D-8041-4027-9F97-CED3B5AB70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12" name="Text Box 15">
          <a:extLst>
            <a:ext uri="{FF2B5EF4-FFF2-40B4-BE49-F238E27FC236}">
              <a16:creationId xmlns:a16="http://schemas.microsoft.com/office/drawing/2014/main" id="{96E9C103-4CDC-45C5-8EA5-F41A4612DE9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3" name="Text Box 16">
          <a:extLst>
            <a:ext uri="{FF2B5EF4-FFF2-40B4-BE49-F238E27FC236}">
              <a16:creationId xmlns:a16="http://schemas.microsoft.com/office/drawing/2014/main" id="{7BFC88E3-057D-48B8-B2BB-48635891EE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4" name="Text Box 17">
          <a:extLst>
            <a:ext uri="{FF2B5EF4-FFF2-40B4-BE49-F238E27FC236}">
              <a16:creationId xmlns:a16="http://schemas.microsoft.com/office/drawing/2014/main" id="{A7886743-291F-43E1-81E4-BDA0C271D5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5" name="Text Box 18">
          <a:extLst>
            <a:ext uri="{FF2B5EF4-FFF2-40B4-BE49-F238E27FC236}">
              <a16:creationId xmlns:a16="http://schemas.microsoft.com/office/drawing/2014/main" id="{E695A9C0-6423-4609-84D1-B202646DEF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6" name="Text Box 19">
          <a:extLst>
            <a:ext uri="{FF2B5EF4-FFF2-40B4-BE49-F238E27FC236}">
              <a16:creationId xmlns:a16="http://schemas.microsoft.com/office/drawing/2014/main" id="{769259D1-9023-44B3-A195-C8036D6A6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7" name="Text Box 16">
          <a:extLst>
            <a:ext uri="{FF2B5EF4-FFF2-40B4-BE49-F238E27FC236}">
              <a16:creationId xmlns:a16="http://schemas.microsoft.com/office/drawing/2014/main" id="{ACA5CF44-89AD-4F07-9AF3-AA5B66186E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8" name="Text Box 17">
          <a:extLst>
            <a:ext uri="{FF2B5EF4-FFF2-40B4-BE49-F238E27FC236}">
              <a16:creationId xmlns:a16="http://schemas.microsoft.com/office/drawing/2014/main" id="{2A285AEF-9582-45CB-B08D-2695EDAF83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9" name="Text Box 18">
          <a:extLst>
            <a:ext uri="{FF2B5EF4-FFF2-40B4-BE49-F238E27FC236}">
              <a16:creationId xmlns:a16="http://schemas.microsoft.com/office/drawing/2014/main" id="{1061D399-FF14-4A73-BE7A-BE55D04FCE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20" name="Text Box 19">
          <a:extLst>
            <a:ext uri="{FF2B5EF4-FFF2-40B4-BE49-F238E27FC236}">
              <a16:creationId xmlns:a16="http://schemas.microsoft.com/office/drawing/2014/main" id="{ABA9A910-3523-4F6D-9F98-DC863A69E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1" name="Text Box 16">
          <a:extLst>
            <a:ext uri="{FF2B5EF4-FFF2-40B4-BE49-F238E27FC236}">
              <a16:creationId xmlns:a16="http://schemas.microsoft.com/office/drawing/2014/main" id="{9060A40F-33FA-4B26-9917-85F89884456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2" name="Text Box 17">
          <a:extLst>
            <a:ext uri="{FF2B5EF4-FFF2-40B4-BE49-F238E27FC236}">
              <a16:creationId xmlns:a16="http://schemas.microsoft.com/office/drawing/2014/main" id="{F5E1A848-8593-4F64-8604-BB67AD53252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3" name="Text Box 18">
          <a:extLst>
            <a:ext uri="{FF2B5EF4-FFF2-40B4-BE49-F238E27FC236}">
              <a16:creationId xmlns:a16="http://schemas.microsoft.com/office/drawing/2014/main" id="{3063CD06-9CE9-4F2B-B552-5275B0311D8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4" name="Text Box 19">
          <a:extLst>
            <a:ext uri="{FF2B5EF4-FFF2-40B4-BE49-F238E27FC236}">
              <a16:creationId xmlns:a16="http://schemas.microsoft.com/office/drawing/2014/main" id="{30550FCF-B92C-4971-8759-9E135B980F8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425" name="Text Box 15">
          <a:extLst>
            <a:ext uri="{FF2B5EF4-FFF2-40B4-BE49-F238E27FC236}">
              <a16:creationId xmlns:a16="http://schemas.microsoft.com/office/drawing/2014/main" id="{6CD27184-7BF9-441B-8C5C-41A5EB7171F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6" name="Text Box 16">
          <a:extLst>
            <a:ext uri="{FF2B5EF4-FFF2-40B4-BE49-F238E27FC236}">
              <a16:creationId xmlns:a16="http://schemas.microsoft.com/office/drawing/2014/main" id="{C2241986-04F8-4C68-BFCB-6446E05339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7" name="Text Box 17">
          <a:extLst>
            <a:ext uri="{FF2B5EF4-FFF2-40B4-BE49-F238E27FC236}">
              <a16:creationId xmlns:a16="http://schemas.microsoft.com/office/drawing/2014/main" id="{39F24B71-E60A-4EC5-91EB-05EB669028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8" name="Text Box 18">
          <a:extLst>
            <a:ext uri="{FF2B5EF4-FFF2-40B4-BE49-F238E27FC236}">
              <a16:creationId xmlns:a16="http://schemas.microsoft.com/office/drawing/2014/main" id="{CB071C6C-CA46-42E0-A800-B83DAF837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9" name="Text Box 19">
          <a:extLst>
            <a:ext uri="{FF2B5EF4-FFF2-40B4-BE49-F238E27FC236}">
              <a16:creationId xmlns:a16="http://schemas.microsoft.com/office/drawing/2014/main" id="{F2BF01F3-1B63-44EE-BE03-9028A72B31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0" name="Text Box 16">
          <a:extLst>
            <a:ext uri="{FF2B5EF4-FFF2-40B4-BE49-F238E27FC236}">
              <a16:creationId xmlns:a16="http://schemas.microsoft.com/office/drawing/2014/main" id="{E4EBF59F-B472-470C-991A-DDF94707C8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1" name="Text Box 17">
          <a:extLst>
            <a:ext uri="{FF2B5EF4-FFF2-40B4-BE49-F238E27FC236}">
              <a16:creationId xmlns:a16="http://schemas.microsoft.com/office/drawing/2014/main" id="{2A1467FA-0A14-4EFA-9405-D134EBEDE3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68</xdr:row>
      <xdr:rowOff>15875</xdr:rowOff>
    </xdr:from>
    <xdr:ext cx="95250" cy="171450"/>
    <xdr:sp macro="" textlink="">
      <xdr:nvSpPr>
        <xdr:cNvPr id="3432" name="Text Box 18">
          <a:extLst>
            <a:ext uri="{FF2B5EF4-FFF2-40B4-BE49-F238E27FC236}">
              <a16:creationId xmlns:a16="http://schemas.microsoft.com/office/drawing/2014/main" id="{D0DE2252-3724-4077-86E8-6BB35F4279CF}"/>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3" name="Text Box 16">
          <a:extLst>
            <a:ext uri="{FF2B5EF4-FFF2-40B4-BE49-F238E27FC236}">
              <a16:creationId xmlns:a16="http://schemas.microsoft.com/office/drawing/2014/main" id="{05757F40-449B-49D3-9AC5-1275F25456F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4" name="Text Box 17">
          <a:extLst>
            <a:ext uri="{FF2B5EF4-FFF2-40B4-BE49-F238E27FC236}">
              <a16:creationId xmlns:a16="http://schemas.microsoft.com/office/drawing/2014/main" id="{046644CD-12EA-4F0A-B1BC-1945BF11B5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5" name="Text Box 18">
          <a:extLst>
            <a:ext uri="{FF2B5EF4-FFF2-40B4-BE49-F238E27FC236}">
              <a16:creationId xmlns:a16="http://schemas.microsoft.com/office/drawing/2014/main" id="{FAF02ABE-014B-4237-8198-DFFE62A1A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6" name="Text Box 19">
          <a:extLst>
            <a:ext uri="{FF2B5EF4-FFF2-40B4-BE49-F238E27FC236}">
              <a16:creationId xmlns:a16="http://schemas.microsoft.com/office/drawing/2014/main" id="{87DC3C45-C848-4FEE-B17E-C83B17E07D8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7" name="Text Box 16">
          <a:extLst>
            <a:ext uri="{FF2B5EF4-FFF2-40B4-BE49-F238E27FC236}">
              <a16:creationId xmlns:a16="http://schemas.microsoft.com/office/drawing/2014/main" id="{524850A9-E6C1-401E-AC07-F2C94B7F38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38" name="Text Box 15">
          <a:extLst>
            <a:ext uri="{FF2B5EF4-FFF2-40B4-BE49-F238E27FC236}">
              <a16:creationId xmlns:a16="http://schemas.microsoft.com/office/drawing/2014/main" id="{67C19194-FEF1-4FCB-8094-D88637FA3A4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3439" name="Text Box 15">
          <a:extLst>
            <a:ext uri="{FF2B5EF4-FFF2-40B4-BE49-F238E27FC236}">
              <a16:creationId xmlns:a16="http://schemas.microsoft.com/office/drawing/2014/main" id="{88FC2D5C-CA40-4FB5-839E-23D6C6E383B4}"/>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40" name="Text Box 15">
          <a:extLst>
            <a:ext uri="{FF2B5EF4-FFF2-40B4-BE49-F238E27FC236}">
              <a16:creationId xmlns:a16="http://schemas.microsoft.com/office/drawing/2014/main" id="{9F38FC54-2B33-46C1-96BA-A60EE85C144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41" name="Text Box 15">
          <a:extLst>
            <a:ext uri="{FF2B5EF4-FFF2-40B4-BE49-F238E27FC236}">
              <a16:creationId xmlns:a16="http://schemas.microsoft.com/office/drawing/2014/main" id="{E36DFBEE-9027-4EA6-A459-0D2C2DAE539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42" name="Text Box 15">
          <a:extLst>
            <a:ext uri="{FF2B5EF4-FFF2-40B4-BE49-F238E27FC236}">
              <a16:creationId xmlns:a16="http://schemas.microsoft.com/office/drawing/2014/main" id="{38911944-5153-469D-891B-F2B5C8F8AC2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43" name="Text Box 15">
          <a:extLst>
            <a:ext uri="{FF2B5EF4-FFF2-40B4-BE49-F238E27FC236}">
              <a16:creationId xmlns:a16="http://schemas.microsoft.com/office/drawing/2014/main" id="{CF43A772-13FC-44C1-9D4D-27E1F1CFEF0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44" name="Text Box 15">
          <a:extLst>
            <a:ext uri="{FF2B5EF4-FFF2-40B4-BE49-F238E27FC236}">
              <a16:creationId xmlns:a16="http://schemas.microsoft.com/office/drawing/2014/main" id="{DED00172-8BB7-422A-A88A-17B3A6EEA1E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5" name="Text Box 16">
          <a:extLst>
            <a:ext uri="{FF2B5EF4-FFF2-40B4-BE49-F238E27FC236}">
              <a16:creationId xmlns:a16="http://schemas.microsoft.com/office/drawing/2014/main" id="{1D6F23D4-7D0D-4732-842D-B9C388A891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6" name="Text Box 17">
          <a:extLst>
            <a:ext uri="{FF2B5EF4-FFF2-40B4-BE49-F238E27FC236}">
              <a16:creationId xmlns:a16="http://schemas.microsoft.com/office/drawing/2014/main" id="{0B813F88-ADD8-4D8D-8588-CD5B8B6A37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7" name="Text Box 18">
          <a:extLst>
            <a:ext uri="{FF2B5EF4-FFF2-40B4-BE49-F238E27FC236}">
              <a16:creationId xmlns:a16="http://schemas.microsoft.com/office/drawing/2014/main" id="{D0560CCB-D866-4364-82CC-24CC4B7FEE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8" name="Text Box 19">
          <a:extLst>
            <a:ext uri="{FF2B5EF4-FFF2-40B4-BE49-F238E27FC236}">
              <a16:creationId xmlns:a16="http://schemas.microsoft.com/office/drawing/2014/main" id="{03CAC0D2-02B0-4383-8A82-D210F67043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49" name="Text Box 16">
          <a:extLst>
            <a:ext uri="{FF2B5EF4-FFF2-40B4-BE49-F238E27FC236}">
              <a16:creationId xmlns:a16="http://schemas.microsoft.com/office/drawing/2014/main" id="{D582966C-C179-41D3-A464-78A53713B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0" name="Text Box 17">
          <a:extLst>
            <a:ext uri="{FF2B5EF4-FFF2-40B4-BE49-F238E27FC236}">
              <a16:creationId xmlns:a16="http://schemas.microsoft.com/office/drawing/2014/main" id="{4B7A97F1-1BF8-4952-8154-5BDB8B3290C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1" name="Text Box 18">
          <a:extLst>
            <a:ext uri="{FF2B5EF4-FFF2-40B4-BE49-F238E27FC236}">
              <a16:creationId xmlns:a16="http://schemas.microsoft.com/office/drawing/2014/main" id="{95937F90-2118-4B15-8B82-E9E2CE386B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2" name="Text Box 19">
          <a:extLst>
            <a:ext uri="{FF2B5EF4-FFF2-40B4-BE49-F238E27FC236}">
              <a16:creationId xmlns:a16="http://schemas.microsoft.com/office/drawing/2014/main" id="{7579E5D9-CB59-42B1-A342-483A91D035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3" name="Text Box 16">
          <a:extLst>
            <a:ext uri="{FF2B5EF4-FFF2-40B4-BE49-F238E27FC236}">
              <a16:creationId xmlns:a16="http://schemas.microsoft.com/office/drawing/2014/main" id="{43FBF801-CED9-45AB-A139-0EDAD39005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4" name="Text Box 17">
          <a:extLst>
            <a:ext uri="{FF2B5EF4-FFF2-40B4-BE49-F238E27FC236}">
              <a16:creationId xmlns:a16="http://schemas.microsoft.com/office/drawing/2014/main" id="{90E385A0-8ACF-4FAB-9195-67DF709C8B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5" name="Text Box 18">
          <a:extLst>
            <a:ext uri="{FF2B5EF4-FFF2-40B4-BE49-F238E27FC236}">
              <a16:creationId xmlns:a16="http://schemas.microsoft.com/office/drawing/2014/main" id="{A7CCD38D-BCDD-406D-91C3-B0DDA1B0F36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6" name="Text Box 19">
          <a:extLst>
            <a:ext uri="{FF2B5EF4-FFF2-40B4-BE49-F238E27FC236}">
              <a16:creationId xmlns:a16="http://schemas.microsoft.com/office/drawing/2014/main" id="{DC5EA98F-74AD-4255-A90E-59424CDE9D5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57" name="Text Box 15">
          <a:extLst>
            <a:ext uri="{FF2B5EF4-FFF2-40B4-BE49-F238E27FC236}">
              <a16:creationId xmlns:a16="http://schemas.microsoft.com/office/drawing/2014/main" id="{D534DC20-A84F-4E83-9ED2-FE5C54AE436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8" name="Text Box 16">
          <a:extLst>
            <a:ext uri="{FF2B5EF4-FFF2-40B4-BE49-F238E27FC236}">
              <a16:creationId xmlns:a16="http://schemas.microsoft.com/office/drawing/2014/main" id="{3FF6E0F6-B96A-4E67-97BC-3ABE5D3428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9" name="Text Box 17">
          <a:extLst>
            <a:ext uri="{FF2B5EF4-FFF2-40B4-BE49-F238E27FC236}">
              <a16:creationId xmlns:a16="http://schemas.microsoft.com/office/drawing/2014/main" id="{D40F5951-BF7D-4636-AF3D-C2433C84CF5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0" name="Text Box 18">
          <a:extLst>
            <a:ext uri="{FF2B5EF4-FFF2-40B4-BE49-F238E27FC236}">
              <a16:creationId xmlns:a16="http://schemas.microsoft.com/office/drawing/2014/main" id="{45ED6B3D-916E-411D-A7C9-8ADE6ED4FE4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1" name="Text Box 19">
          <a:extLst>
            <a:ext uri="{FF2B5EF4-FFF2-40B4-BE49-F238E27FC236}">
              <a16:creationId xmlns:a16="http://schemas.microsoft.com/office/drawing/2014/main" id="{826A175A-6534-4DF8-83A2-F8CF8D9016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2" name="Text Box 16">
          <a:extLst>
            <a:ext uri="{FF2B5EF4-FFF2-40B4-BE49-F238E27FC236}">
              <a16:creationId xmlns:a16="http://schemas.microsoft.com/office/drawing/2014/main" id="{8EFEB538-333D-40EA-ACC7-EF07FF3170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3" name="Text Box 17">
          <a:extLst>
            <a:ext uri="{FF2B5EF4-FFF2-40B4-BE49-F238E27FC236}">
              <a16:creationId xmlns:a16="http://schemas.microsoft.com/office/drawing/2014/main" id="{DF6342C1-AFE0-4061-98A0-C53370247B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4" name="Text Box 18">
          <a:extLst>
            <a:ext uri="{FF2B5EF4-FFF2-40B4-BE49-F238E27FC236}">
              <a16:creationId xmlns:a16="http://schemas.microsoft.com/office/drawing/2014/main" id="{F5EC57B1-9BD5-4E81-8746-4807533C652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5" name="Text Box 16">
          <a:extLst>
            <a:ext uri="{FF2B5EF4-FFF2-40B4-BE49-F238E27FC236}">
              <a16:creationId xmlns:a16="http://schemas.microsoft.com/office/drawing/2014/main" id="{71559600-D0F6-48E5-BD27-D485CCCC30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6" name="Text Box 17">
          <a:extLst>
            <a:ext uri="{FF2B5EF4-FFF2-40B4-BE49-F238E27FC236}">
              <a16:creationId xmlns:a16="http://schemas.microsoft.com/office/drawing/2014/main" id="{CEA30ABC-0C7B-4988-9BD7-ACCBC2215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7" name="Text Box 18">
          <a:extLst>
            <a:ext uri="{FF2B5EF4-FFF2-40B4-BE49-F238E27FC236}">
              <a16:creationId xmlns:a16="http://schemas.microsoft.com/office/drawing/2014/main" id="{6ECC2CB4-9513-4AC8-9DED-6FC2CFC188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8" name="Text Box 19">
          <a:extLst>
            <a:ext uri="{FF2B5EF4-FFF2-40B4-BE49-F238E27FC236}">
              <a16:creationId xmlns:a16="http://schemas.microsoft.com/office/drawing/2014/main" id="{82C7D6F3-CFEC-4510-A62B-86EAA115CB4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9" name="Text Box 16">
          <a:extLst>
            <a:ext uri="{FF2B5EF4-FFF2-40B4-BE49-F238E27FC236}">
              <a16:creationId xmlns:a16="http://schemas.microsoft.com/office/drawing/2014/main" id="{928DFAFB-4AAD-41CA-97E5-2D3B39A198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0" name="Text Box 17">
          <a:extLst>
            <a:ext uri="{FF2B5EF4-FFF2-40B4-BE49-F238E27FC236}">
              <a16:creationId xmlns:a16="http://schemas.microsoft.com/office/drawing/2014/main" id="{FA5975CF-288B-41EB-84B6-BF4A5BC4C46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1" name="Text Box 18">
          <a:extLst>
            <a:ext uri="{FF2B5EF4-FFF2-40B4-BE49-F238E27FC236}">
              <a16:creationId xmlns:a16="http://schemas.microsoft.com/office/drawing/2014/main" id="{E6A1398F-79EA-4857-8CDA-5FC9F00705D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2" name="Text Box 19">
          <a:extLst>
            <a:ext uri="{FF2B5EF4-FFF2-40B4-BE49-F238E27FC236}">
              <a16:creationId xmlns:a16="http://schemas.microsoft.com/office/drawing/2014/main" id="{17AED765-F16E-417A-A871-8CF066D82E2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3473" name="Text Box 15">
          <a:extLst>
            <a:ext uri="{FF2B5EF4-FFF2-40B4-BE49-F238E27FC236}">
              <a16:creationId xmlns:a16="http://schemas.microsoft.com/office/drawing/2014/main" id="{1E18A6CE-7374-4725-B80A-5A31020EF2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74" name="Text Box 15">
          <a:extLst>
            <a:ext uri="{FF2B5EF4-FFF2-40B4-BE49-F238E27FC236}">
              <a16:creationId xmlns:a16="http://schemas.microsoft.com/office/drawing/2014/main" id="{39A8F5AE-BD3B-4D25-BA9B-D047BCB33E9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75" name="Text Box 15">
          <a:extLst>
            <a:ext uri="{FF2B5EF4-FFF2-40B4-BE49-F238E27FC236}">
              <a16:creationId xmlns:a16="http://schemas.microsoft.com/office/drawing/2014/main" id="{7AF3F768-B1F7-4BAA-8917-EE9DB9FAC84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76" name="Text Box 15">
          <a:extLst>
            <a:ext uri="{FF2B5EF4-FFF2-40B4-BE49-F238E27FC236}">
              <a16:creationId xmlns:a16="http://schemas.microsoft.com/office/drawing/2014/main" id="{14F9BBDA-CA4E-4F57-97B3-D94541F538F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77" name="Text Box 15">
          <a:extLst>
            <a:ext uri="{FF2B5EF4-FFF2-40B4-BE49-F238E27FC236}">
              <a16:creationId xmlns:a16="http://schemas.microsoft.com/office/drawing/2014/main" id="{A821761A-3DBD-4176-B45D-139D1346ADE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3478" name="Text Box 15">
          <a:extLst>
            <a:ext uri="{FF2B5EF4-FFF2-40B4-BE49-F238E27FC236}">
              <a16:creationId xmlns:a16="http://schemas.microsoft.com/office/drawing/2014/main" id="{AA67A495-6E89-44F2-A1AA-AE52CE98E143}"/>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79" name="Text Box 16">
          <a:extLst>
            <a:ext uri="{FF2B5EF4-FFF2-40B4-BE49-F238E27FC236}">
              <a16:creationId xmlns:a16="http://schemas.microsoft.com/office/drawing/2014/main" id="{FF05D6EA-D5D8-46A4-8677-733AB76C65F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0" name="Text Box 17">
          <a:extLst>
            <a:ext uri="{FF2B5EF4-FFF2-40B4-BE49-F238E27FC236}">
              <a16:creationId xmlns:a16="http://schemas.microsoft.com/office/drawing/2014/main" id="{01D650FD-3668-4763-AED0-39DC43A5FF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1" name="Text Box 18">
          <a:extLst>
            <a:ext uri="{FF2B5EF4-FFF2-40B4-BE49-F238E27FC236}">
              <a16:creationId xmlns:a16="http://schemas.microsoft.com/office/drawing/2014/main" id="{DF53440A-481B-4877-9690-16EF57ABEE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2" name="Text Box 19">
          <a:extLst>
            <a:ext uri="{FF2B5EF4-FFF2-40B4-BE49-F238E27FC236}">
              <a16:creationId xmlns:a16="http://schemas.microsoft.com/office/drawing/2014/main" id="{BD32853B-8E01-4B20-AE29-1D1CCE0876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3" name="Text Box 16">
          <a:extLst>
            <a:ext uri="{FF2B5EF4-FFF2-40B4-BE49-F238E27FC236}">
              <a16:creationId xmlns:a16="http://schemas.microsoft.com/office/drawing/2014/main" id="{EB0BFF3E-44E8-4489-919E-B1F31381FCB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4" name="Text Box 17">
          <a:extLst>
            <a:ext uri="{FF2B5EF4-FFF2-40B4-BE49-F238E27FC236}">
              <a16:creationId xmlns:a16="http://schemas.microsoft.com/office/drawing/2014/main" id="{80409B40-DF64-4183-8112-2FD31B2B64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5" name="Text Box 18">
          <a:extLst>
            <a:ext uri="{FF2B5EF4-FFF2-40B4-BE49-F238E27FC236}">
              <a16:creationId xmlns:a16="http://schemas.microsoft.com/office/drawing/2014/main" id="{A5059A89-A73D-4985-B411-D2D89D7DBB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6" name="Text Box 19">
          <a:extLst>
            <a:ext uri="{FF2B5EF4-FFF2-40B4-BE49-F238E27FC236}">
              <a16:creationId xmlns:a16="http://schemas.microsoft.com/office/drawing/2014/main" id="{C84F7C2A-3C35-43A6-9DCA-87F76194C3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7" name="Text Box 16">
          <a:extLst>
            <a:ext uri="{FF2B5EF4-FFF2-40B4-BE49-F238E27FC236}">
              <a16:creationId xmlns:a16="http://schemas.microsoft.com/office/drawing/2014/main" id="{3218BBD9-68A0-47AE-9082-262B6B1FBB6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8" name="Text Box 17">
          <a:extLst>
            <a:ext uri="{FF2B5EF4-FFF2-40B4-BE49-F238E27FC236}">
              <a16:creationId xmlns:a16="http://schemas.microsoft.com/office/drawing/2014/main" id="{8B03E393-CA18-4E8A-867B-3770DD52A8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9" name="Text Box 18">
          <a:extLst>
            <a:ext uri="{FF2B5EF4-FFF2-40B4-BE49-F238E27FC236}">
              <a16:creationId xmlns:a16="http://schemas.microsoft.com/office/drawing/2014/main" id="{9EE39115-B22F-4F7F-B18F-7833FC2339F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90" name="Text Box 19">
          <a:extLst>
            <a:ext uri="{FF2B5EF4-FFF2-40B4-BE49-F238E27FC236}">
              <a16:creationId xmlns:a16="http://schemas.microsoft.com/office/drawing/2014/main" id="{65F314B2-FEA0-45E2-A8B3-FB13932204E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91" name="Text Box 15">
          <a:extLst>
            <a:ext uri="{FF2B5EF4-FFF2-40B4-BE49-F238E27FC236}">
              <a16:creationId xmlns:a16="http://schemas.microsoft.com/office/drawing/2014/main" id="{03535CF5-71D7-4F64-A389-8A168438564C}"/>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2" name="Text Box 16">
          <a:extLst>
            <a:ext uri="{FF2B5EF4-FFF2-40B4-BE49-F238E27FC236}">
              <a16:creationId xmlns:a16="http://schemas.microsoft.com/office/drawing/2014/main" id="{CF4E6E19-82F7-4A3D-81F5-74780F6E98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3" name="Text Box 17">
          <a:extLst>
            <a:ext uri="{FF2B5EF4-FFF2-40B4-BE49-F238E27FC236}">
              <a16:creationId xmlns:a16="http://schemas.microsoft.com/office/drawing/2014/main" id="{849D65F0-37C8-442C-B8C3-D63AC39418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4" name="Text Box 18">
          <a:extLst>
            <a:ext uri="{FF2B5EF4-FFF2-40B4-BE49-F238E27FC236}">
              <a16:creationId xmlns:a16="http://schemas.microsoft.com/office/drawing/2014/main" id="{5338A537-E8E5-415B-B3A8-A7BA0AF4E2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5" name="Text Box 19">
          <a:extLst>
            <a:ext uri="{FF2B5EF4-FFF2-40B4-BE49-F238E27FC236}">
              <a16:creationId xmlns:a16="http://schemas.microsoft.com/office/drawing/2014/main" id="{D75910B4-70D2-4579-811E-431179A2A2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3496" name="Text Box 15">
          <a:extLst>
            <a:ext uri="{FF2B5EF4-FFF2-40B4-BE49-F238E27FC236}">
              <a16:creationId xmlns:a16="http://schemas.microsoft.com/office/drawing/2014/main" id="{94A4F4C0-F845-4B85-9B1A-4C79C589763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7" name="Text Box 16">
          <a:extLst>
            <a:ext uri="{FF2B5EF4-FFF2-40B4-BE49-F238E27FC236}">
              <a16:creationId xmlns:a16="http://schemas.microsoft.com/office/drawing/2014/main" id="{33B17043-C666-4920-9867-58D609BC75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8" name="Text Box 17">
          <a:extLst>
            <a:ext uri="{FF2B5EF4-FFF2-40B4-BE49-F238E27FC236}">
              <a16:creationId xmlns:a16="http://schemas.microsoft.com/office/drawing/2014/main" id="{859D39A2-93E8-494C-BA7A-669B641932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9" name="Text Box 18">
          <a:extLst>
            <a:ext uri="{FF2B5EF4-FFF2-40B4-BE49-F238E27FC236}">
              <a16:creationId xmlns:a16="http://schemas.microsoft.com/office/drawing/2014/main" id="{387D0C9E-B68E-4675-B63D-A1546DD83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0" name="Text Box 16">
          <a:extLst>
            <a:ext uri="{FF2B5EF4-FFF2-40B4-BE49-F238E27FC236}">
              <a16:creationId xmlns:a16="http://schemas.microsoft.com/office/drawing/2014/main" id="{D7312B59-B338-48C4-BC79-AE1D009975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1" name="Text Box 17">
          <a:extLst>
            <a:ext uri="{FF2B5EF4-FFF2-40B4-BE49-F238E27FC236}">
              <a16:creationId xmlns:a16="http://schemas.microsoft.com/office/drawing/2014/main" id="{97398EF4-B377-4256-BA5D-2FE675013C0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2" name="Text Box 18">
          <a:extLst>
            <a:ext uri="{FF2B5EF4-FFF2-40B4-BE49-F238E27FC236}">
              <a16:creationId xmlns:a16="http://schemas.microsoft.com/office/drawing/2014/main" id="{111F2F0F-249F-4BDF-A2E6-2B31767AE8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3" name="Text Box 19">
          <a:extLst>
            <a:ext uri="{FF2B5EF4-FFF2-40B4-BE49-F238E27FC236}">
              <a16:creationId xmlns:a16="http://schemas.microsoft.com/office/drawing/2014/main" id="{33BCCD84-CA69-49E9-AB80-9993BA3412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4" name="Text Box 16">
          <a:extLst>
            <a:ext uri="{FF2B5EF4-FFF2-40B4-BE49-F238E27FC236}">
              <a16:creationId xmlns:a16="http://schemas.microsoft.com/office/drawing/2014/main" id="{B6474333-656C-4265-BEB5-4E6EA5C1A4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5" name="Text Box 17">
          <a:extLst>
            <a:ext uri="{FF2B5EF4-FFF2-40B4-BE49-F238E27FC236}">
              <a16:creationId xmlns:a16="http://schemas.microsoft.com/office/drawing/2014/main" id="{F784EEEF-AA3A-43CA-8F03-C59C633A7B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6" name="Text Box 18">
          <a:extLst>
            <a:ext uri="{FF2B5EF4-FFF2-40B4-BE49-F238E27FC236}">
              <a16:creationId xmlns:a16="http://schemas.microsoft.com/office/drawing/2014/main" id="{1452E8EA-1073-424B-B79E-773F70C48B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07" name="Text Box 15">
          <a:extLst>
            <a:ext uri="{FF2B5EF4-FFF2-40B4-BE49-F238E27FC236}">
              <a16:creationId xmlns:a16="http://schemas.microsoft.com/office/drawing/2014/main" id="{5A4E50E8-6754-4D53-87B1-627CC8313A0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8" name="Text Box 16">
          <a:extLst>
            <a:ext uri="{FF2B5EF4-FFF2-40B4-BE49-F238E27FC236}">
              <a16:creationId xmlns:a16="http://schemas.microsoft.com/office/drawing/2014/main" id="{9C31135C-2FCD-45AF-8375-5C877EADF2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9" name="Text Box 17">
          <a:extLst>
            <a:ext uri="{FF2B5EF4-FFF2-40B4-BE49-F238E27FC236}">
              <a16:creationId xmlns:a16="http://schemas.microsoft.com/office/drawing/2014/main" id="{1F0DC806-B578-4F5C-BFF5-F81A287C0B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0" name="Text Box 18">
          <a:extLst>
            <a:ext uri="{FF2B5EF4-FFF2-40B4-BE49-F238E27FC236}">
              <a16:creationId xmlns:a16="http://schemas.microsoft.com/office/drawing/2014/main" id="{D2AD408F-EFA8-4E95-A5E4-C6F7B40AD9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1" name="Text Box 19">
          <a:extLst>
            <a:ext uri="{FF2B5EF4-FFF2-40B4-BE49-F238E27FC236}">
              <a16:creationId xmlns:a16="http://schemas.microsoft.com/office/drawing/2014/main" id="{56D4B69F-D83B-481A-8845-C5413A94C1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2" name="Text Box 16">
          <a:extLst>
            <a:ext uri="{FF2B5EF4-FFF2-40B4-BE49-F238E27FC236}">
              <a16:creationId xmlns:a16="http://schemas.microsoft.com/office/drawing/2014/main" id="{47424BC7-4BDB-496E-8838-EB3F100ACB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3" name="Text Box 17">
          <a:extLst>
            <a:ext uri="{FF2B5EF4-FFF2-40B4-BE49-F238E27FC236}">
              <a16:creationId xmlns:a16="http://schemas.microsoft.com/office/drawing/2014/main" id="{5183A405-4361-4700-832D-6F9D92FC47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4" name="Text Box 18">
          <a:extLst>
            <a:ext uri="{FF2B5EF4-FFF2-40B4-BE49-F238E27FC236}">
              <a16:creationId xmlns:a16="http://schemas.microsoft.com/office/drawing/2014/main" id="{CB2D8325-4345-496E-856E-97137D0F98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5" name="Text Box 19">
          <a:extLst>
            <a:ext uri="{FF2B5EF4-FFF2-40B4-BE49-F238E27FC236}">
              <a16:creationId xmlns:a16="http://schemas.microsoft.com/office/drawing/2014/main" id="{485B629D-50BD-4D76-84F3-436678A42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6" name="Text Box 16">
          <a:extLst>
            <a:ext uri="{FF2B5EF4-FFF2-40B4-BE49-F238E27FC236}">
              <a16:creationId xmlns:a16="http://schemas.microsoft.com/office/drawing/2014/main" id="{FA5FB285-E00B-4528-B469-DD482F6DFF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7" name="Text Box 17">
          <a:extLst>
            <a:ext uri="{FF2B5EF4-FFF2-40B4-BE49-F238E27FC236}">
              <a16:creationId xmlns:a16="http://schemas.microsoft.com/office/drawing/2014/main" id="{27BB098B-0232-4630-BBF5-1DE88961DB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8" name="Text Box 18">
          <a:extLst>
            <a:ext uri="{FF2B5EF4-FFF2-40B4-BE49-F238E27FC236}">
              <a16:creationId xmlns:a16="http://schemas.microsoft.com/office/drawing/2014/main" id="{5FA71DA2-88B8-4633-8C2B-AA90BDBAF7E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9" name="Text Box 19">
          <a:extLst>
            <a:ext uri="{FF2B5EF4-FFF2-40B4-BE49-F238E27FC236}">
              <a16:creationId xmlns:a16="http://schemas.microsoft.com/office/drawing/2014/main" id="{096B66F4-FCF3-4CF6-BED2-C249670B11F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520" name="Text Box 15">
          <a:extLst>
            <a:ext uri="{FF2B5EF4-FFF2-40B4-BE49-F238E27FC236}">
              <a16:creationId xmlns:a16="http://schemas.microsoft.com/office/drawing/2014/main" id="{EB5FD8FA-6CD0-47F5-ABC4-505F25BA4D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1" name="Text Box 16">
          <a:extLst>
            <a:ext uri="{FF2B5EF4-FFF2-40B4-BE49-F238E27FC236}">
              <a16:creationId xmlns:a16="http://schemas.microsoft.com/office/drawing/2014/main" id="{AAEC8F1A-6BB3-414B-984F-7FF8D28471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2" name="Text Box 17">
          <a:extLst>
            <a:ext uri="{FF2B5EF4-FFF2-40B4-BE49-F238E27FC236}">
              <a16:creationId xmlns:a16="http://schemas.microsoft.com/office/drawing/2014/main" id="{49E8CE86-0B1E-4682-BE56-8B8ACCF3E8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3" name="Text Box 18">
          <a:extLst>
            <a:ext uri="{FF2B5EF4-FFF2-40B4-BE49-F238E27FC236}">
              <a16:creationId xmlns:a16="http://schemas.microsoft.com/office/drawing/2014/main" id="{E7BE3FAD-4345-4765-8E4C-390EF39A507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4" name="Text Box 19">
          <a:extLst>
            <a:ext uri="{FF2B5EF4-FFF2-40B4-BE49-F238E27FC236}">
              <a16:creationId xmlns:a16="http://schemas.microsoft.com/office/drawing/2014/main" id="{A5D89C34-11F7-4D41-BEAA-AD2068FDD1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5" name="Text Box 16">
          <a:extLst>
            <a:ext uri="{FF2B5EF4-FFF2-40B4-BE49-F238E27FC236}">
              <a16:creationId xmlns:a16="http://schemas.microsoft.com/office/drawing/2014/main" id="{FC9102DC-6DF5-4108-BA24-274FDD0C19F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6" name="Text Box 17">
          <a:extLst>
            <a:ext uri="{FF2B5EF4-FFF2-40B4-BE49-F238E27FC236}">
              <a16:creationId xmlns:a16="http://schemas.microsoft.com/office/drawing/2014/main" id="{7BA6CBC5-BAD1-4062-AC91-7C128A564C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3527" name="Text Box 18">
          <a:extLst>
            <a:ext uri="{FF2B5EF4-FFF2-40B4-BE49-F238E27FC236}">
              <a16:creationId xmlns:a16="http://schemas.microsoft.com/office/drawing/2014/main" id="{CE064FA3-35CD-485A-8662-109EE049632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8" name="Text Box 16">
          <a:extLst>
            <a:ext uri="{FF2B5EF4-FFF2-40B4-BE49-F238E27FC236}">
              <a16:creationId xmlns:a16="http://schemas.microsoft.com/office/drawing/2014/main" id="{12C7920E-5CAF-40F1-87FA-4A7C17891D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9" name="Text Box 17">
          <a:extLst>
            <a:ext uri="{FF2B5EF4-FFF2-40B4-BE49-F238E27FC236}">
              <a16:creationId xmlns:a16="http://schemas.microsoft.com/office/drawing/2014/main" id="{03F74F72-FB4C-44DF-9F3B-26B32475480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0" name="Text Box 18">
          <a:extLst>
            <a:ext uri="{FF2B5EF4-FFF2-40B4-BE49-F238E27FC236}">
              <a16:creationId xmlns:a16="http://schemas.microsoft.com/office/drawing/2014/main" id="{04CEDFAE-62E1-4B77-B27D-65DBE870F0F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1" name="Text Box 19">
          <a:extLst>
            <a:ext uri="{FF2B5EF4-FFF2-40B4-BE49-F238E27FC236}">
              <a16:creationId xmlns:a16="http://schemas.microsoft.com/office/drawing/2014/main" id="{FC2EDA87-9566-4263-BA66-C9AB95F345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2" name="Text Box 16">
          <a:extLst>
            <a:ext uri="{FF2B5EF4-FFF2-40B4-BE49-F238E27FC236}">
              <a16:creationId xmlns:a16="http://schemas.microsoft.com/office/drawing/2014/main" id="{613972F3-EF88-478D-A0CC-3EED7C15C7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3" name="Text Box 15">
          <a:extLst>
            <a:ext uri="{FF2B5EF4-FFF2-40B4-BE49-F238E27FC236}">
              <a16:creationId xmlns:a16="http://schemas.microsoft.com/office/drawing/2014/main" id="{FE10198B-602A-4147-BF5A-ECA0C7C2E58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3534" name="Text Box 15">
          <a:extLst>
            <a:ext uri="{FF2B5EF4-FFF2-40B4-BE49-F238E27FC236}">
              <a16:creationId xmlns:a16="http://schemas.microsoft.com/office/drawing/2014/main" id="{CD4D91D9-2F00-4544-8DA3-D9BCCFEA816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35" name="Text Box 15">
          <a:extLst>
            <a:ext uri="{FF2B5EF4-FFF2-40B4-BE49-F238E27FC236}">
              <a16:creationId xmlns:a16="http://schemas.microsoft.com/office/drawing/2014/main" id="{C73BC039-8D5C-4EE0-B505-1D762AF5B11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36" name="Text Box 15">
          <a:extLst>
            <a:ext uri="{FF2B5EF4-FFF2-40B4-BE49-F238E27FC236}">
              <a16:creationId xmlns:a16="http://schemas.microsoft.com/office/drawing/2014/main" id="{04D4DC35-7AE2-452D-874B-9EDDC202238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37" name="Text Box 15">
          <a:extLst>
            <a:ext uri="{FF2B5EF4-FFF2-40B4-BE49-F238E27FC236}">
              <a16:creationId xmlns:a16="http://schemas.microsoft.com/office/drawing/2014/main" id="{944063FC-BA2A-481F-8640-D1678763B8D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38" name="Text Box 15">
          <a:extLst>
            <a:ext uri="{FF2B5EF4-FFF2-40B4-BE49-F238E27FC236}">
              <a16:creationId xmlns:a16="http://schemas.microsoft.com/office/drawing/2014/main" id="{A5A65E55-7471-4C0C-8270-D9D5F10A183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9" name="Text Box 15">
          <a:extLst>
            <a:ext uri="{FF2B5EF4-FFF2-40B4-BE49-F238E27FC236}">
              <a16:creationId xmlns:a16="http://schemas.microsoft.com/office/drawing/2014/main" id="{C1B9AAE1-47CA-4E79-AD3B-F8AFDFBFC67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0" name="Text Box 16">
          <a:extLst>
            <a:ext uri="{FF2B5EF4-FFF2-40B4-BE49-F238E27FC236}">
              <a16:creationId xmlns:a16="http://schemas.microsoft.com/office/drawing/2014/main" id="{A30388EC-DD2B-4ED7-B506-1A7D4AD7BEC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1" name="Text Box 17">
          <a:extLst>
            <a:ext uri="{FF2B5EF4-FFF2-40B4-BE49-F238E27FC236}">
              <a16:creationId xmlns:a16="http://schemas.microsoft.com/office/drawing/2014/main" id="{3EBB9B2C-3EDB-48E6-AF44-46DCDFE7E3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2" name="Text Box 18">
          <a:extLst>
            <a:ext uri="{FF2B5EF4-FFF2-40B4-BE49-F238E27FC236}">
              <a16:creationId xmlns:a16="http://schemas.microsoft.com/office/drawing/2014/main" id="{D6A3CC77-7B0F-4365-9703-BD061A84D7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3" name="Text Box 19">
          <a:extLst>
            <a:ext uri="{FF2B5EF4-FFF2-40B4-BE49-F238E27FC236}">
              <a16:creationId xmlns:a16="http://schemas.microsoft.com/office/drawing/2014/main" id="{6FBEE1CC-79B0-4318-B72A-9CA2C180437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4" name="Text Box 16">
          <a:extLst>
            <a:ext uri="{FF2B5EF4-FFF2-40B4-BE49-F238E27FC236}">
              <a16:creationId xmlns:a16="http://schemas.microsoft.com/office/drawing/2014/main" id="{421E6473-8986-455F-AA6E-B36DF9849E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5" name="Text Box 17">
          <a:extLst>
            <a:ext uri="{FF2B5EF4-FFF2-40B4-BE49-F238E27FC236}">
              <a16:creationId xmlns:a16="http://schemas.microsoft.com/office/drawing/2014/main" id="{ED216B11-9F37-4A68-B451-D3B85BA6DC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6" name="Text Box 18">
          <a:extLst>
            <a:ext uri="{FF2B5EF4-FFF2-40B4-BE49-F238E27FC236}">
              <a16:creationId xmlns:a16="http://schemas.microsoft.com/office/drawing/2014/main" id="{B1F512A4-2525-49BB-8EC1-901FE753A75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7" name="Text Box 19">
          <a:extLst>
            <a:ext uri="{FF2B5EF4-FFF2-40B4-BE49-F238E27FC236}">
              <a16:creationId xmlns:a16="http://schemas.microsoft.com/office/drawing/2014/main" id="{6C360260-AE8E-4354-96AA-8C663BEA2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8" name="Text Box 16">
          <a:extLst>
            <a:ext uri="{FF2B5EF4-FFF2-40B4-BE49-F238E27FC236}">
              <a16:creationId xmlns:a16="http://schemas.microsoft.com/office/drawing/2014/main" id="{DB10A4A6-5D51-4C5D-AA59-01F95AEB92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9" name="Text Box 17">
          <a:extLst>
            <a:ext uri="{FF2B5EF4-FFF2-40B4-BE49-F238E27FC236}">
              <a16:creationId xmlns:a16="http://schemas.microsoft.com/office/drawing/2014/main" id="{C58FC64A-865A-41E6-845B-83442139C1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0" name="Text Box 18">
          <a:extLst>
            <a:ext uri="{FF2B5EF4-FFF2-40B4-BE49-F238E27FC236}">
              <a16:creationId xmlns:a16="http://schemas.microsoft.com/office/drawing/2014/main" id="{3A427524-C7C7-43A0-AAC0-47CCB4DD6D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1" name="Text Box 19">
          <a:extLst>
            <a:ext uri="{FF2B5EF4-FFF2-40B4-BE49-F238E27FC236}">
              <a16:creationId xmlns:a16="http://schemas.microsoft.com/office/drawing/2014/main" id="{C9AB7BF1-32F9-4DA5-9528-AAB370F218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52" name="Text Box 15">
          <a:extLst>
            <a:ext uri="{FF2B5EF4-FFF2-40B4-BE49-F238E27FC236}">
              <a16:creationId xmlns:a16="http://schemas.microsoft.com/office/drawing/2014/main" id="{32034D56-FF4D-40C1-B65C-EA4AE617FF6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3" name="Text Box 16">
          <a:extLst>
            <a:ext uri="{FF2B5EF4-FFF2-40B4-BE49-F238E27FC236}">
              <a16:creationId xmlns:a16="http://schemas.microsoft.com/office/drawing/2014/main" id="{4CC04108-163E-47DE-940B-1667E55C8D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4" name="Text Box 17">
          <a:extLst>
            <a:ext uri="{FF2B5EF4-FFF2-40B4-BE49-F238E27FC236}">
              <a16:creationId xmlns:a16="http://schemas.microsoft.com/office/drawing/2014/main" id="{20C2C182-E1FB-4BB2-B359-4BFED65A80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5" name="Text Box 18">
          <a:extLst>
            <a:ext uri="{FF2B5EF4-FFF2-40B4-BE49-F238E27FC236}">
              <a16:creationId xmlns:a16="http://schemas.microsoft.com/office/drawing/2014/main" id="{769B1E21-9F22-4A2A-BE9D-5404665724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6" name="Text Box 19">
          <a:extLst>
            <a:ext uri="{FF2B5EF4-FFF2-40B4-BE49-F238E27FC236}">
              <a16:creationId xmlns:a16="http://schemas.microsoft.com/office/drawing/2014/main" id="{5EC0F49E-C256-47B2-A085-4FFAAC7395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7" name="Text Box 16">
          <a:extLst>
            <a:ext uri="{FF2B5EF4-FFF2-40B4-BE49-F238E27FC236}">
              <a16:creationId xmlns:a16="http://schemas.microsoft.com/office/drawing/2014/main" id="{2EF08F31-BFCA-4DEF-B6CE-7EEDA3ADAD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8" name="Text Box 17">
          <a:extLst>
            <a:ext uri="{FF2B5EF4-FFF2-40B4-BE49-F238E27FC236}">
              <a16:creationId xmlns:a16="http://schemas.microsoft.com/office/drawing/2014/main" id="{10E653EE-F856-437C-A4E4-3D65818C13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9" name="Text Box 18">
          <a:extLst>
            <a:ext uri="{FF2B5EF4-FFF2-40B4-BE49-F238E27FC236}">
              <a16:creationId xmlns:a16="http://schemas.microsoft.com/office/drawing/2014/main" id="{4CBDAD5C-1AB8-4517-BEF3-B319F9A7F9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0" name="Text Box 16">
          <a:extLst>
            <a:ext uri="{FF2B5EF4-FFF2-40B4-BE49-F238E27FC236}">
              <a16:creationId xmlns:a16="http://schemas.microsoft.com/office/drawing/2014/main" id="{F378BAA6-3CB4-4846-9579-19B7432C34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1" name="Text Box 17">
          <a:extLst>
            <a:ext uri="{FF2B5EF4-FFF2-40B4-BE49-F238E27FC236}">
              <a16:creationId xmlns:a16="http://schemas.microsoft.com/office/drawing/2014/main" id="{70C1357F-879C-4DF6-8147-9135DC775B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2" name="Text Box 18">
          <a:extLst>
            <a:ext uri="{FF2B5EF4-FFF2-40B4-BE49-F238E27FC236}">
              <a16:creationId xmlns:a16="http://schemas.microsoft.com/office/drawing/2014/main" id="{1A020FE0-1951-4CCD-B42D-EFFED3D84A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3" name="Text Box 19">
          <a:extLst>
            <a:ext uri="{FF2B5EF4-FFF2-40B4-BE49-F238E27FC236}">
              <a16:creationId xmlns:a16="http://schemas.microsoft.com/office/drawing/2014/main" id="{455279D5-EA5C-42D2-B5E0-3398B71AD5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4" name="Text Box 16">
          <a:extLst>
            <a:ext uri="{FF2B5EF4-FFF2-40B4-BE49-F238E27FC236}">
              <a16:creationId xmlns:a16="http://schemas.microsoft.com/office/drawing/2014/main" id="{A7F3DB2C-6C1A-4CE6-BE73-90EED48CB21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5" name="Text Box 17">
          <a:extLst>
            <a:ext uri="{FF2B5EF4-FFF2-40B4-BE49-F238E27FC236}">
              <a16:creationId xmlns:a16="http://schemas.microsoft.com/office/drawing/2014/main" id="{8357BF1B-ACEC-42B0-9C62-2E92155C4C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6" name="Text Box 18">
          <a:extLst>
            <a:ext uri="{FF2B5EF4-FFF2-40B4-BE49-F238E27FC236}">
              <a16:creationId xmlns:a16="http://schemas.microsoft.com/office/drawing/2014/main" id="{D0C1CD13-29A7-4DED-B6D7-F27EBAD4F1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7" name="Text Box 19">
          <a:extLst>
            <a:ext uri="{FF2B5EF4-FFF2-40B4-BE49-F238E27FC236}">
              <a16:creationId xmlns:a16="http://schemas.microsoft.com/office/drawing/2014/main" id="{43FEB7C7-62BC-4C4E-B515-EB2E227BC9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3568" name="Text Box 15">
          <a:extLst>
            <a:ext uri="{FF2B5EF4-FFF2-40B4-BE49-F238E27FC236}">
              <a16:creationId xmlns:a16="http://schemas.microsoft.com/office/drawing/2014/main" id="{C2588CEC-49EB-49D6-BE6E-AA6EB9E5ED02}"/>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69" name="Text Box 15">
          <a:extLst>
            <a:ext uri="{FF2B5EF4-FFF2-40B4-BE49-F238E27FC236}">
              <a16:creationId xmlns:a16="http://schemas.microsoft.com/office/drawing/2014/main" id="{BDBD5253-9E1E-4B24-8B25-A253B5E6759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70" name="Text Box 15">
          <a:extLst>
            <a:ext uri="{FF2B5EF4-FFF2-40B4-BE49-F238E27FC236}">
              <a16:creationId xmlns:a16="http://schemas.microsoft.com/office/drawing/2014/main" id="{E5E84C37-CE52-4C06-9F4A-A557E50466C4}"/>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71" name="Text Box 15">
          <a:extLst>
            <a:ext uri="{FF2B5EF4-FFF2-40B4-BE49-F238E27FC236}">
              <a16:creationId xmlns:a16="http://schemas.microsoft.com/office/drawing/2014/main" id="{C8CBE7AD-827B-4789-8127-B38B9DA9C55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72" name="Text Box 15">
          <a:extLst>
            <a:ext uri="{FF2B5EF4-FFF2-40B4-BE49-F238E27FC236}">
              <a16:creationId xmlns:a16="http://schemas.microsoft.com/office/drawing/2014/main" id="{F04E2C5D-4CCA-42B6-8B16-E2D513341D8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573" name="Text Box 15">
          <a:extLst>
            <a:ext uri="{FF2B5EF4-FFF2-40B4-BE49-F238E27FC236}">
              <a16:creationId xmlns:a16="http://schemas.microsoft.com/office/drawing/2014/main" id="{1C0955A7-46A6-4A8F-AF7B-B264E25809F9}"/>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4" name="Text Box 16">
          <a:extLst>
            <a:ext uri="{FF2B5EF4-FFF2-40B4-BE49-F238E27FC236}">
              <a16:creationId xmlns:a16="http://schemas.microsoft.com/office/drawing/2014/main" id="{486FBDCC-F0FE-4CBE-8FED-428496C650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5" name="Text Box 17">
          <a:extLst>
            <a:ext uri="{FF2B5EF4-FFF2-40B4-BE49-F238E27FC236}">
              <a16:creationId xmlns:a16="http://schemas.microsoft.com/office/drawing/2014/main" id="{286247FA-F2FC-44FC-B417-BA93A4F6B51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6" name="Text Box 18">
          <a:extLst>
            <a:ext uri="{FF2B5EF4-FFF2-40B4-BE49-F238E27FC236}">
              <a16:creationId xmlns:a16="http://schemas.microsoft.com/office/drawing/2014/main" id="{39FCAB0A-BF9E-4D9B-9375-A550580B34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7" name="Text Box 19">
          <a:extLst>
            <a:ext uri="{FF2B5EF4-FFF2-40B4-BE49-F238E27FC236}">
              <a16:creationId xmlns:a16="http://schemas.microsoft.com/office/drawing/2014/main" id="{EA84B167-A734-4B6B-B55F-FBB428A4C6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8" name="Text Box 16">
          <a:extLst>
            <a:ext uri="{FF2B5EF4-FFF2-40B4-BE49-F238E27FC236}">
              <a16:creationId xmlns:a16="http://schemas.microsoft.com/office/drawing/2014/main" id="{7CD670FC-F6F8-49ED-A9BA-F92460E838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9" name="Text Box 17">
          <a:extLst>
            <a:ext uri="{FF2B5EF4-FFF2-40B4-BE49-F238E27FC236}">
              <a16:creationId xmlns:a16="http://schemas.microsoft.com/office/drawing/2014/main" id="{A932C024-9198-49AB-B7B6-3C9731348A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0" name="Text Box 18">
          <a:extLst>
            <a:ext uri="{FF2B5EF4-FFF2-40B4-BE49-F238E27FC236}">
              <a16:creationId xmlns:a16="http://schemas.microsoft.com/office/drawing/2014/main" id="{8A906B51-856D-4DA1-AB0C-3273FDC1A3A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1" name="Text Box 19">
          <a:extLst>
            <a:ext uri="{FF2B5EF4-FFF2-40B4-BE49-F238E27FC236}">
              <a16:creationId xmlns:a16="http://schemas.microsoft.com/office/drawing/2014/main" id="{B7FBFBA9-BCDF-4A1C-9200-FA41A6688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2" name="Text Box 16">
          <a:extLst>
            <a:ext uri="{FF2B5EF4-FFF2-40B4-BE49-F238E27FC236}">
              <a16:creationId xmlns:a16="http://schemas.microsoft.com/office/drawing/2014/main" id="{3CD17A2B-3FD8-4F75-9996-402B2CE0BA8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3" name="Text Box 17">
          <a:extLst>
            <a:ext uri="{FF2B5EF4-FFF2-40B4-BE49-F238E27FC236}">
              <a16:creationId xmlns:a16="http://schemas.microsoft.com/office/drawing/2014/main" id="{ED0BB329-3B28-41C8-BA2A-313937BA4D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4" name="Text Box 18">
          <a:extLst>
            <a:ext uri="{FF2B5EF4-FFF2-40B4-BE49-F238E27FC236}">
              <a16:creationId xmlns:a16="http://schemas.microsoft.com/office/drawing/2014/main" id="{B523706A-AA5A-4A51-9367-B64E52B1F0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5" name="Text Box 19">
          <a:extLst>
            <a:ext uri="{FF2B5EF4-FFF2-40B4-BE49-F238E27FC236}">
              <a16:creationId xmlns:a16="http://schemas.microsoft.com/office/drawing/2014/main" id="{FF0B96B8-4716-4826-9F85-7E9DEB5B77F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86" name="Text Box 15">
          <a:extLst>
            <a:ext uri="{FF2B5EF4-FFF2-40B4-BE49-F238E27FC236}">
              <a16:creationId xmlns:a16="http://schemas.microsoft.com/office/drawing/2014/main" id="{FA28056D-52E2-454D-9AF6-10EEB3DBCD5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7" name="Text Box 16">
          <a:extLst>
            <a:ext uri="{FF2B5EF4-FFF2-40B4-BE49-F238E27FC236}">
              <a16:creationId xmlns:a16="http://schemas.microsoft.com/office/drawing/2014/main" id="{2FCE7B03-2AEE-4297-A72A-E5A46A08CF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8" name="Text Box 17">
          <a:extLst>
            <a:ext uri="{FF2B5EF4-FFF2-40B4-BE49-F238E27FC236}">
              <a16:creationId xmlns:a16="http://schemas.microsoft.com/office/drawing/2014/main" id="{DFF415FC-B144-4DD1-AC26-41A51D90C1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9" name="Text Box 18">
          <a:extLst>
            <a:ext uri="{FF2B5EF4-FFF2-40B4-BE49-F238E27FC236}">
              <a16:creationId xmlns:a16="http://schemas.microsoft.com/office/drawing/2014/main" id="{0C7D77BC-87E2-4A0F-9D56-B4EB544D7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90" name="Text Box 19">
          <a:extLst>
            <a:ext uri="{FF2B5EF4-FFF2-40B4-BE49-F238E27FC236}">
              <a16:creationId xmlns:a16="http://schemas.microsoft.com/office/drawing/2014/main" id="{A7AA9A43-893F-4696-B30E-96FE4B0281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591" name="Text Box 15">
          <a:extLst>
            <a:ext uri="{FF2B5EF4-FFF2-40B4-BE49-F238E27FC236}">
              <a16:creationId xmlns:a16="http://schemas.microsoft.com/office/drawing/2014/main" id="{1722ACEA-2718-409C-93CC-55B52172C79B}"/>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2" name="Text Box 16">
          <a:extLst>
            <a:ext uri="{FF2B5EF4-FFF2-40B4-BE49-F238E27FC236}">
              <a16:creationId xmlns:a16="http://schemas.microsoft.com/office/drawing/2014/main" id="{0D32999A-08F7-4B5B-98F9-250E6736B26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3" name="Text Box 17">
          <a:extLst>
            <a:ext uri="{FF2B5EF4-FFF2-40B4-BE49-F238E27FC236}">
              <a16:creationId xmlns:a16="http://schemas.microsoft.com/office/drawing/2014/main" id="{E0B64675-9C05-4589-9298-1A1DF34CD02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4" name="Text Box 18">
          <a:extLst>
            <a:ext uri="{FF2B5EF4-FFF2-40B4-BE49-F238E27FC236}">
              <a16:creationId xmlns:a16="http://schemas.microsoft.com/office/drawing/2014/main" id="{975FE0F5-037F-46DC-BFAE-EF63DFE08B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5" name="Text Box 16">
          <a:extLst>
            <a:ext uri="{FF2B5EF4-FFF2-40B4-BE49-F238E27FC236}">
              <a16:creationId xmlns:a16="http://schemas.microsoft.com/office/drawing/2014/main" id="{1E01E593-E770-4979-A8E2-8658B4C12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6" name="Text Box 17">
          <a:extLst>
            <a:ext uri="{FF2B5EF4-FFF2-40B4-BE49-F238E27FC236}">
              <a16:creationId xmlns:a16="http://schemas.microsoft.com/office/drawing/2014/main" id="{FFDEF9F0-F503-4B64-B6A2-1ABC3644DF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7" name="Text Box 18">
          <a:extLst>
            <a:ext uri="{FF2B5EF4-FFF2-40B4-BE49-F238E27FC236}">
              <a16:creationId xmlns:a16="http://schemas.microsoft.com/office/drawing/2014/main" id="{F341ABDF-D7AC-4663-B6AF-28E0D59131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8" name="Text Box 19">
          <a:extLst>
            <a:ext uri="{FF2B5EF4-FFF2-40B4-BE49-F238E27FC236}">
              <a16:creationId xmlns:a16="http://schemas.microsoft.com/office/drawing/2014/main" id="{FEC0916E-CEAF-42D3-B5CB-9CFF4DC01FC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9" name="Text Box 16">
          <a:extLst>
            <a:ext uri="{FF2B5EF4-FFF2-40B4-BE49-F238E27FC236}">
              <a16:creationId xmlns:a16="http://schemas.microsoft.com/office/drawing/2014/main" id="{E5097E41-A511-45CB-98BC-DAF76D4A74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0" name="Text Box 17">
          <a:extLst>
            <a:ext uri="{FF2B5EF4-FFF2-40B4-BE49-F238E27FC236}">
              <a16:creationId xmlns:a16="http://schemas.microsoft.com/office/drawing/2014/main" id="{B93DE011-EBD7-41D6-8BFD-08DEA7CD40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1" name="Text Box 18">
          <a:extLst>
            <a:ext uri="{FF2B5EF4-FFF2-40B4-BE49-F238E27FC236}">
              <a16:creationId xmlns:a16="http://schemas.microsoft.com/office/drawing/2014/main" id="{C62914AB-592E-4A61-BF23-EBE416C9B6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02" name="Text Box 15">
          <a:extLst>
            <a:ext uri="{FF2B5EF4-FFF2-40B4-BE49-F238E27FC236}">
              <a16:creationId xmlns:a16="http://schemas.microsoft.com/office/drawing/2014/main" id="{4F79D870-D328-4554-9411-A7372AAF4B3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3" name="Text Box 16">
          <a:extLst>
            <a:ext uri="{FF2B5EF4-FFF2-40B4-BE49-F238E27FC236}">
              <a16:creationId xmlns:a16="http://schemas.microsoft.com/office/drawing/2014/main" id="{63860D7C-E3EB-45FE-AD60-89B8967643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4" name="Text Box 17">
          <a:extLst>
            <a:ext uri="{FF2B5EF4-FFF2-40B4-BE49-F238E27FC236}">
              <a16:creationId xmlns:a16="http://schemas.microsoft.com/office/drawing/2014/main" id="{3FA5446E-AE9C-4FFA-82B0-9E7405A99C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5" name="Text Box 18">
          <a:extLst>
            <a:ext uri="{FF2B5EF4-FFF2-40B4-BE49-F238E27FC236}">
              <a16:creationId xmlns:a16="http://schemas.microsoft.com/office/drawing/2014/main" id="{EC3F2966-A4DB-4473-BF5C-5376E0B173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6" name="Text Box 19">
          <a:extLst>
            <a:ext uri="{FF2B5EF4-FFF2-40B4-BE49-F238E27FC236}">
              <a16:creationId xmlns:a16="http://schemas.microsoft.com/office/drawing/2014/main" id="{2687EB90-5BCB-42F5-B388-15D17D7A3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7" name="Text Box 16">
          <a:extLst>
            <a:ext uri="{FF2B5EF4-FFF2-40B4-BE49-F238E27FC236}">
              <a16:creationId xmlns:a16="http://schemas.microsoft.com/office/drawing/2014/main" id="{29A9803F-45B7-480C-BD02-75D3AC4FF28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8" name="Text Box 17">
          <a:extLst>
            <a:ext uri="{FF2B5EF4-FFF2-40B4-BE49-F238E27FC236}">
              <a16:creationId xmlns:a16="http://schemas.microsoft.com/office/drawing/2014/main" id="{307DB1A5-97DA-4190-AA97-5D94D2C08F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9" name="Text Box 18">
          <a:extLst>
            <a:ext uri="{FF2B5EF4-FFF2-40B4-BE49-F238E27FC236}">
              <a16:creationId xmlns:a16="http://schemas.microsoft.com/office/drawing/2014/main" id="{09F80A66-3540-420B-89E6-A7CCD37EDA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10" name="Text Box 19">
          <a:extLst>
            <a:ext uri="{FF2B5EF4-FFF2-40B4-BE49-F238E27FC236}">
              <a16:creationId xmlns:a16="http://schemas.microsoft.com/office/drawing/2014/main" id="{B0DFDA14-4496-4430-8479-1976331210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1" name="Text Box 16">
          <a:extLst>
            <a:ext uri="{FF2B5EF4-FFF2-40B4-BE49-F238E27FC236}">
              <a16:creationId xmlns:a16="http://schemas.microsoft.com/office/drawing/2014/main" id="{2BE3680E-F409-48DB-A237-2F29BE49B1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2" name="Text Box 17">
          <a:extLst>
            <a:ext uri="{FF2B5EF4-FFF2-40B4-BE49-F238E27FC236}">
              <a16:creationId xmlns:a16="http://schemas.microsoft.com/office/drawing/2014/main" id="{ECE479EC-E35D-4236-8CF2-461BA9BDEB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3" name="Text Box 18">
          <a:extLst>
            <a:ext uri="{FF2B5EF4-FFF2-40B4-BE49-F238E27FC236}">
              <a16:creationId xmlns:a16="http://schemas.microsoft.com/office/drawing/2014/main" id="{39DCE25F-BA87-44EE-9A19-83F5EE76B40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4" name="Text Box 19">
          <a:extLst>
            <a:ext uri="{FF2B5EF4-FFF2-40B4-BE49-F238E27FC236}">
              <a16:creationId xmlns:a16="http://schemas.microsoft.com/office/drawing/2014/main" id="{68BEE237-4EE0-4492-AAC6-8F19AB4FF75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615" name="Text Box 15">
          <a:extLst>
            <a:ext uri="{FF2B5EF4-FFF2-40B4-BE49-F238E27FC236}">
              <a16:creationId xmlns:a16="http://schemas.microsoft.com/office/drawing/2014/main" id="{5A79E870-9224-4C8F-92EA-F1182C3BEB3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6" name="Text Box 16">
          <a:extLst>
            <a:ext uri="{FF2B5EF4-FFF2-40B4-BE49-F238E27FC236}">
              <a16:creationId xmlns:a16="http://schemas.microsoft.com/office/drawing/2014/main" id="{5C92B256-B969-43BD-9817-D0C722906A9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7" name="Text Box 17">
          <a:extLst>
            <a:ext uri="{FF2B5EF4-FFF2-40B4-BE49-F238E27FC236}">
              <a16:creationId xmlns:a16="http://schemas.microsoft.com/office/drawing/2014/main" id="{CF455158-A664-4690-82D9-A05D4D15CC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8" name="Text Box 18">
          <a:extLst>
            <a:ext uri="{FF2B5EF4-FFF2-40B4-BE49-F238E27FC236}">
              <a16:creationId xmlns:a16="http://schemas.microsoft.com/office/drawing/2014/main" id="{C3DAD25A-4BB4-4B12-946A-BC0D9694628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9" name="Text Box 19">
          <a:extLst>
            <a:ext uri="{FF2B5EF4-FFF2-40B4-BE49-F238E27FC236}">
              <a16:creationId xmlns:a16="http://schemas.microsoft.com/office/drawing/2014/main" id="{08FD0E1C-8069-4B9A-BFC5-422E330417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0" name="Text Box 16">
          <a:extLst>
            <a:ext uri="{FF2B5EF4-FFF2-40B4-BE49-F238E27FC236}">
              <a16:creationId xmlns:a16="http://schemas.microsoft.com/office/drawing/2014/main" id="{30AFA254-DF0C-4164-9C25-0EA357E8103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1" name="Text Box 17">
          <a:extLst>
            <a:ext uri="{FF2B5EF4-FFF2-40B4-BE49-F238E27FC236}">
              <a16:creationId xmlns:a16="http://schemas.microsoft.com/office/drawing/2014/main" id="{2D3870CC-70A9-4D5B-BB01-EEA08C9BA03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76</xdr:row>
      <xdr:rowOff>15875</xdr:rowOff>
    </xdr:from>
    <xdr:ext cx="95250" cy="171450"/>
    <xdr:sp macro="" textlink="">
      <xdr:nvSpPr>
        <xdr:cNvPr id="3622" name="Text Box 18">
          <a:extLst>
            <a:ext uri="{FF2B5EF4-FFF2-40B4-BE49-F238E27FC236}">
              <a16:creationId xmlns:a16="http://schemas.microsoft.com/office/drawing/2014/main" id="{4F6524C7-340E-402B-B94E-1DA70738052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3" name="Text Box 16">
          <a:extLst>
            <a:ext uri="{FF2B5EF4-FFF2-40B4-BE49-F238E27FC236}">
              <a16:creationId xmlns:a16="http://schemas.microsoft.com/office/drawing/2014/main" id="{2C3103A6-0590-4BE3-9635-ACAA9C1BB1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4" name="Text Box 17">
          <a:extLst>
            <a:ext uri="{FF2B5EF4-FFF2-40B4-BE49-F238E27FC236}">
              <a16:creationId xmlns:a16="http://schemas.microsoft.com/office/drawing/2014/main" id="{3DC8B1C9-1C51-4391-A41A-F7C4D16F39F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5" name="Text Box 18">
          <a:extLst>
            <a:ext uri="{FF2B5EF4-FFF2-40B4-BE49-F238E27FC236}">
              <a16:creationId xmlns:a16="http://schemas.microsoft.com/office/drawing/2014/main" id="{079296A3-5B9C-4C30-B549-DD7758F24DD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6" name="Text Box 19">
          <a:extLst>
            <a:ext uri="{FF2B5EF4-FFF2-40B4-BE49-F238E27FC236}">
              <a16:creationId xmlns:a16="http://schemas.microsoft.com/office/drawing/2014/main" id="{36BBBC0F-86FD-42CC-BB00-1999FAA7FF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7" name="Text Box 16">
          <a:extLst>
            <a:ext uri="{FF2B5EF4-FFF2-40B4-BE49-F238E27FC236}">
              <a16:creationId xmlns:a16="http://schemas.microsoft.com/office/drawing/2014/main" id="{8E41154C-3DBA-425D-9306-0E54B66952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28" name="Text Box 15">
          <a:extLst>
            <a:ext uri="{FF2B5EF4-FFF2-40B4-BE49-F238E27FC236}">
              <a16:creationId xmlns:a16="http://schemas.microsoft.com/office/drawing/2014/main" id="{FF85B293-D715-46A6-9D90-7A1CD41D85D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3629" name="Text Box 15">
          <a:extLst>
            <a:ext uri="{FF2B5EF4-FFF2-40B4-BE49-F238E27FC236}">
              <a16:creationId xmlns:a16="http://schemas.microsoft.com/office/drawing/2014/main" id="{3DF02B28-A9C3-4874-8958-7BF9B1FABBC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30" name="Text Box 15">
          <a:extLst>
            <a:ext uri="{FF2B5EF4-FFF2-40B4-BE49-F238E27FC236}">
              <a16:creationId xmlns:a16="http://schemas.microsoft.com/office/drawing/2014/main" id="{0D1FCBBC-07C2-41EC-9CBF-E1C8F70523F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31" name="Text Box 15">
          <a:extLst>
            <a:ext uri="{FF2B5EF4-FFF2-40B4-BE49-F238E27FC236}">
              <a16:creationId xmlns:a16="http://schemas.microsoft.com/office/drawing/2014/main" id="{4B9676BD-5651-42B4-9A87-B8806582ED1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32" name="Text Box 15">
          <a:extLst>
            <a:ext uri="{FF2B5EF4-FFF2-40B4-BE49-F238E27FC236}">
              <a16:creationId xmlns:a16="http://schemas.microsoft.com/office/drawing/2014/main" id="{FBBCAFAC-C760-446E-A241-3C35C1D44F7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33" name="Text Box 15">
          <a:extLst>
            <a:ext uri="{FF2B5EF4-FFF2-40B4-BE49-F238E27FC236}">
              <a16:creationId xmlns:a16="http://schemas.microsoft.com/office/drawing/2014/main" id="{427331DF-FDEE-43D3-9806-BDE7E073477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34" name="Text Box 15">
          <a:extLst>
            <a:ext uri="{FF2B5EF4-FFF2-40B4-BE49-F238E27FC236}">
              <a16:creationId xmlns:a16="http://schemas.microsoft.com/office/drawing/2014/main" id="{FB8E963C-95A7-4B50-A7F5-F75E2D1970A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5" name="Text Box 16">
          <a:extLst>
            <a:ext uri="{FF2B5EF4-FFF2-40B4-BE49-F238E27FC236}">
              <a16:creationId xmlns:a16="http://schemas.microsoft.com/office/drawing/2014/main" id="{F900D0DB-EB91-4C6B-86AC-9C9FF82EA3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6" name="Text Box 17">
          <a:extLst>
            <a:ext uri="{FF2B5EF4-FFF2-40B4-BE49-F238E27FC236}">
              <a16:creationId xmlns:a16="http://schemas.microsoft.com/office/drawing/2014/main" id="{FD7352F7-CF25-400A-A595-8F9969E0C8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7" name="Text Box 18">
          <a:extLst>
            <a:ext uri="{FF2B5EF4-FFF2-40B4-BE49-F238E27FC236}">
              <a16:creationId xmlns:a16="http://schemas.microsoft.com/office/drawing/2014/main" id="{97F46CF8-C110-4F93-BC47-DC89D2DBB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8" name="Text Box 19">
          <a:extLst>
            <a:ext uri="{FF2B5EF4-FFF2-40B4-BE49-F238E27FC236}">
              <a16:creationId xmlns:a16="http://schemas.microsoft.com/office/drawing/2014/main" id="{D80A1271-B139-4FFA-9154-7D559A1784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39" name="Text Box 16">
          <a:extLst>
            <a:ext uri="{FF2B5EF4-FFF2-40B4-BE49-F238E27FC236}">
              <a16:creationId xmlns:a16="http://schemas.microsoft.com/office/drawing/2014/main" id="{0DC94906-B1BC-438D-9C93-A4BA7FD1E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0" name="Text Box 17">
          <a:extLst>
            <a:ext uri="{FF2B5EF4-FFF2-40B4-BE49-F238E27FC236}">
              <a16:creationId xmlns:a16="http://schemas.microsoft.com/office/drawing/2014/main" id="{0C4F27FD-ABF7-4DDC-9B8B-B61CBFE02F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1" name="Text Box 18">
          <a:extLst>
            <a:ext uri="{FF2B5EF4-FFF2-40B4-BE49-F238E27FC236}">
              <a16:creationId xmlns:a16="http://schemas.microsoft.com/office/drawing/2014/main" id="{74EB4BDA-EED0-4C21-932D-27A132A8E2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2" name="Text Box 19">
          <a:extLst>
            <a:ext uri="{FF2B5EF4-FFF2-40B4-BE49-F238E27FC236}">
              <a16:creationId xmlns:a16="http://schemas.microsoft.com/office/drawing/2014/main" id="{DC4BD373-4303-4FD0-8C82-AAD21674C14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3" name="Text Box 16">
          <a:extLst>
            <a:ext uri="{FF2B5EF4-FFF2-40B4-BE49-F238E27FC236}">
              <a16:creationId xmlns:a16="http://schemas.microsoft.com/office/drawing/2014/main" id="{A5595741-03C3-4655-AFB8-812640E3145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4" name="Text Box 17">
          <a:extLst>
            <a:ext uri="{FF2B5EF4-FFF2-40B4-BE49-F238E27FC236}">
              <a16:creationId xmlns:a16="http://schemas.microsoft.com/office/drawing/2014/main" id="{F93B0888-6FBE-4B25-B213-7C8E3C963C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5" name="Text Box 18">
          <a:extLst>
            <a:ext uri="{FF2B5EF4-FFF2-40B4-BE49-F238E27FC236}">
              <a16:creationId xmlns:a16="http://schemas.microsoft.com/office/drawing/2014/main" id="{E96FBD13-C46F-4D76-B5F7-521928ED5E3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6" name="Text Box 19">
          <a:extLst>
            <a:ext uri="{FF2B5EF4-FFF2-40B4-BE49-F238E27FC236}">
              <a16:creationId xmlns:a16="http://schemas.microsoft.com/office/drawing/2014/main" id="{AB241C3D-9243-488F-BC33-2164F200C24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47" name="Text Box 15">
          <a:extLst>
            <a:ext uri="{FF2B5EF4-FFF2-40B4-BE49-F238E27FC236}">
              <a16:creationId xmlns:a16="http://schemas.microsoft.com/office/drawing/2014/main" id="{69B0F1EC-C48E-41C2-AEF5-A4F021CC53F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8" name="Text Box 16">
          <a:extLst>
            <a:ext uri="{FF2B5EF4-FFF2-40B4-BE49-F238E27FC236}">
              <a16:creationId xmlns:a16="http://schemas.microsoft.com/office/drawing/2014/main" id="{EBA18EEB-F3EE-45DB-9B5C-DF498E7D5A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9" name="Text Box 17">
          <a:extLst>
            <a:ext uri="{FF2B5EF4-FFF2-40B4-BE49-F238E27FC236}">
              <a16:creationId xmlns:a16="http://schemas.microsoft.com/office/drawing/2014/main" id="{0A425F12-C061-49CD-964D-038BCF470E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0" name="Text Box 18">
          <a:extLst>
            <a:ext uri="{FF2B5EF4-FFF2-40B4-BE49-F238E27FC236}">
              <a16:creationId xmlns:a16="http://schemas.microsoft.com/office/drawing/2014/main" id="{32D04962-64E7-4986-B76E-4D37DEA551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1" name="Text Box 19">
          <a:extLst>
            <a:ext uri="{FF2B5EF4-FFF2-40B4-BE49-F238E27FC236}">
              <a16:creationId xmlns:a16="http://schemas.microsoft.com/office/drawing/2014/main" id="{D21EAB7D-E272-4A0C-85F6-1BA339FFE8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2" name="Text Box 16">
          <a:extLst>
            <a:ext uri="{FF2B5EF4-FFF2-40B4-BE49-F238E27FC236}">
              <a16:creationId xmlns:a16="http://schemas.microsoft.com/office/drawing/2014/main" id="{81022FA5-2F57-4314-949B-055BFB59DC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3" name="Text Box 17">
          <a:extLst>
            <a:ext uri="{FF2B5EF4-FFF2-40B4-BE49-F238E27FC236}">
              <a16:creationId xmlns:a16="http://schemas.microsoft.com/office/drawing/2014/main" id="{90098041-C2B0-49E7-9549-74A82A55A1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4" name="Text Box 18">
          <a:extLst>
            <a:ext uri="{FF2B5EF4-FFF2-40B4-BE49-F238E27FC236}">
              <a16:creationId xmlns:a16="http://schemas.microsoft.com/office/drawing/2014/main" id="{B95E9BD1-811E-4AC1-9167-A84350DB5A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5" name="Text Box 16">
          <a:extLst>
            <a:ext uri="{FF2B5EF4-FFF2-40B4-BE49-F238E27FC236}">
              <a16:creationId xmlns:a16="http://schemas.microsoft.com/office/drawing/2014/main" id="{8A588660-DD99-4BBF-9521-5D60EB30AC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6" name="Text Box 17">
          <a:extLst>
            <a:ext uri="{FF2B5EF4-FFF2-40B4-BE49-F238E27FC236}">
              <a16:creationId xmlns:a16="http://schemas.microsoft.com/office/drawing/2014/main" id="{6397A2ED-7FF9-400C-97C6-40A742C3E55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7" name="Text Box 18">
          <a:extLst>
            <a:ext uri="{FF2B5EF4-FFF2-40B4-BE49-F238E27FC236}">
              <a16:creationId xmlns:a16="http://schemas.microsoft.com/office/drawing/2014/main" id="{06657734-66EA-40F8-B2D8-2AEAD9CA72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8" name="Text Box 19">
          <a:extLst>
            <a:ext uri="{FF2B5EF4-FFF2-40B4-BE49-F238E27FC236}">
              <a16:creationId xmlns:a16="http://schemas.microsoft.com/office/drawing/2014/main" id="{31189102-0DA7-4439-A008-7B484929C8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9" name="Text Box 16">
          <a:extLst>
            <a:ext uri="{FF2B5EF4-FFF2-40B4-BE49-F238E27FC236}">
              <a16:creationId xmlns:a16="http://schemas.microsoft.com/office/drawing/2014/main" id="{46828BC4-0794-47E8-B7A8-5A5F822709E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0" name="Text Box 17">
          <a:extLst>
            <a:ext uri="{FF2B5EF4-FFF2-40B4-BE49-F238E27FC236}">
              <a16:creationId xmlns:a16="http://schemas.microsoft.com/office/drawing/2014/main" id="{B49DEA6C-6EA7-472A-B07E-67254E5125C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1" name="Text Box 18">
          <a:extLst>
            <a:ext uri="{FF2B5EF4-FFF2-40B4-BE49-F238E27FC236}">
              <a16:creationId xmlns:a16="http://schemas.microsoft.com/office/drawing/2014/main" id="{51F8B508-B7CC-410F-9B63-CD2850AE6B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2" name="Text Box 19">
          <a:extLst>
            <a:ext uri="{FF2B5EF4-FFF2-40B4-BE49-F238E27FC236}">
              <a16:creationId xmlns:a16="http://schemas.microsoft.com/office/drawing/2014/main" id="{CBB1B127-FFBE-42D7-B30D-952BB2F4FA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3663" name="Text Box 15">
          <a:extLst>
            <a:ext uri="{FF2B5EF4-FFF2-40B4-BE49-F238E27FC236}">
              <a16:creationId xmlns:a16="http://schemas.microsoft.com/office/drawing/2014/main" id="{35AAA6ED-23B7-42B6-91EE-FCFBEBA469E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64" name="Text Box 15">
          <a:extLst>
            <a:ext uri="{FF2B5EF4-FFF2-40B4-BE49-F238E27FC236}">
              <a16:creationId xmlns:a16="http://schemas.microsoft.com/office/drawing/2014/main" id="{497FA8B3-E1D9-4CA6-AB28-43A39E25297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65" name="Text Box 15">
          <a:extLst>
            <a:ext uri="{FF2B5EF4-FFF2-40B4-BE49-F238E27FC236}">
              <a16:creationId xmlns:a16="http://schemas.microsoft.com/office/drawing/2014/main" id="{04F46F4E-E6B6-4188-9CEC-834F581505A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66" name="Text Box 15">
          <a:extLst>
            <a:ext uri="{FF2B5EF4-FFF2-40B4-BE49-F238E27FC236}">
              <a16:creationId xmlns:a16="http://schemas.microsoft.com/office/drawing/2014/main" id="{FE0B1C50-3CD3-48EB-A04E-479EAF7E790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67" name="Text Box 15">
          <a:extLst>
            <a:ext uri="{FF2B5EF4-FFF2-40B4-BE49-F238E27FC236}">
              <a16:creationId xmlns:a16="http://schemas.microsoft.com/office/drawing/2014/main" id="{87BC4244-9A14-420C-9099-8C89149AABC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213632"/>
    <xdr:sp macro="" textlink="">
      <xdr:nvSpPr>
        <xdr:cNvPr id="3668" name="Text Box 15">
          <a:extLst>
            <a:ext uri="{FF2B5EF4-FFF2-40B4-BE49-F238E27FC236}">
              <a16:creationId xmlns:a16="http://schemas.microsoft.com/office/drawing/2014/main" id="{6EBCB829-E5C4-4607-B4B0-41E8AC2A01BA}"/>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69" name="Text Box 16">
          <a:extLst>
            <a:ext uri="{FF2B5EF4-FFF2-40B4-BE49-F238E27FC236}">
              <a16:creationId xmlns:a16="http://schemas.microsoft.com/office/drawing/2014/main" id="{A10D6257-CF64-4317-A5B0-EA60150CF5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0" name="Text Box 17">
          <a:extLst>
            <a:ext uri="{FF2B5EF4-FFF2-40B4-BE49-F238E27FC236}">
              <a16:creationId xmlns:a16="http://schemas.microsoft.com/office/drawing/2014/main" id="{DB9F4C35-1122-48A4-BDE8-E7EF9F6B5C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1" name="Text Box 18">
          <a:extLst>
            <a:ext uri="{FF2B5EF4-FFF2-40B4-BE49-F238E27FC236}">
              <a16:creationId xmlns:a16="http://schemas.microsoft.com/office/drawing/2014/main" id="{19C31CCE-3E68-4F60-A986-28C13907FD9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2" name="Text Box 19">
          <a:extLst>
            <a:ext uri="{FF2B5EF4-FFF2-40B4-BE49-F238E27FC236}">
              <a16:creationId xmlns:a16="http://schemas.microsoft.com/office/drawing/2014/main" id="{D2919EF1-2410-472E-AE46-04EFF3CD2F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3" name="Text Box 16">
          <a:extLst>
            <a:ext uri="{FF2B5EF4-FFF2-40B4-BE49-F238E27FC236}">
              <a16:creationId xmlns:a16="http://schemas.microsoft.com/office/drawing/2014/main" id="{19F8B381-7871-44E2-8FD1-2A8206F3D1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4" name="Text Box 17">
          <a:extLst>
            <a:ext uri="{FF2B5EF4-FFF2-40B4-BE49-F238E27FC236}">
              <a16:creationId xmlns:a16="http://schemas.microsoft.com/office/drawing/2014/main" id="{89FEA489-855A-4864-AE59-8CF024E2D2F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5" name="Text Box 18">
          <a:extLst>
            <a:ext uri="{FF2B5EF4-FFF2-40B4-BE49-F238E27FC236}">
              <a16:creationId xmlns:a16="http://schemas.microsoft.com/office/drawing/2014/main" id="{09A9C255-A094-4645-987F-C291330B16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6" name="Text Box 19">
          <a:extLst>
            <a:ext uri="{FF2B5EF4-FFF2-40B4-BE49-F238E27FC236}">
              <a16:creationId xmlns:a16="http://schemas.microsoft.com/office/drawing/2014/main" id="{AC98172A-9CB6-4E58-B383-BFC795AE18C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7" name="Text Box 16">
          <a:extLst>
            <a:ext uri="{FF2B5EF4-FFF2-40B4-BE49-F238E27FC236}">
              <a16:creationId xmlns:a16="http://schemas.microsoft.com/office/drawing/2014/main" id="{08CEF1DA-4C81-42E2-A2C7-095E69FD597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8" name="Text Box 17">
          <a:extLst>
            <a:ext uri="{FF2B5EF4-FFF2-40B4-BE49-F238E27FC236}">
              <a16:creationId xmlns:a16="http://schemas.microsoft.com/office/drawing/2014/main" id="{A52EB232-4467-4532-BE0C-893F2EF6E12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9" name="Text Box 18">
          <a:extLst>
            <a:ext uri="{FF2B5EF4-FFF2-40B4-BE49-F238E27FC236}">
              <a16:creationId xmlns:a16="http://schemas.microsoft.com/office/drawing/2014/main" id="{7AF3F503-C702-491B-9CA5-C90FD85592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80" name="Text Box 19">
          <a:extLst>
            <a:ext uri="{FF2B5EF4-FFF2-40B4-BE49-F238E27FC236}">
              <a16:creationId xmlns:a16="http://schemas.microsoft.com/office/drawing/2014/main" id="{CD919286-6287-4EAC-9BA5-79F392F3648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81" name="Text Box 15">
          <a:extLst>
            <a:ext uri="{FF2B5EF4-FFF2-40B4-BE49-F238E27FC236}">
              <a16:creationId xmlns:a16="http://schemas.microsoft.com/office/drawing/2014/main" id="{FE304132-9FDC-4BD4-BCF4-D367BFC7C2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2" name="Text Box 16">
          <a:extLst>
            <a:ext uri="{FF2B5EF4-FFF2-40B4-BE49-F238E27FC236}">
              <a16:creationId xmlns:a16="http://schemas.microsoft.com/office/drawing/2014/main" id="{EB7622F5-0A2A-4E10-970E-7FA7DFA95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3" name="Text Box 17">
          <a:extLst>
            <a:ext uri="{FF2B5EF4-FFF2-40B4-BE49-F238E27FC236}">
              <a16:creationId xmlns:a16="http://schemas.microsoft.com/office/drawing/2014/main" id="{84C33DEB-010C-4BBF-A0D3-757C53550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4" name="Text Box 18">
          <a:extLst>
            <a:ext uri="{FF2B5EF4-FFF2-40B4-BE49-F238E27FC236}">
              <a16:creationId xmlns:a16="http://schemas.microsoft.com/office/drawing/2014/main" id="{19BD7B72-941C-407C-9701-8B1888FB13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5" name="Text Box 19">
          <a:extLst>
            <a:ext uri="{FF2B5EF4-FFF2-40B4-BE49-F238E27FC236}">
              <a16:creationId xmlns:a16="http://schemas.microsoft.com/office/drawing/2014/main" id="{0F6CE62D-95DD-449F-82E2-B45B10424A6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686" name="Text Box 15">
          <a:extLst>
            <a:ext uri="{FF2B5EF4-FFF2-40B4-BE49-F238E27FC236}">
              <a16:creationId xmlns:a16="http://schemas.microsoft.com/office/drawing/2014/main" id="{0D119A6A-C301-4286-A127-FCD558DCC0C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7" name="Text Box 16">
          <a:extLst>
            <a:ext uri="{FF2B5EF4-FFF2-40B4-BE49-F238E27FC236}">
              <a16:creationId xmlns:a16="http://schemas.microsoft.com/office/drawing/2014/main" id="{83A2A67E-6145-4E7D-AB22-8B98B37FFB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8" name="Text Box 17">
          <a:extLst>
            <a:ext uri="{FF2B5EF4-FFF2-40B4-BE49-F238E27FC236}">
              <a16:creationId xmlns:a16="http://schemas.microsoft.com/office/drawing/2014/main" id="{3B2EE7D6-67A8-4D0D-8FAE-FC721DDF3A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9" name="Text Box 18">
          <a:extLst>
            <a:ext uri="{FF2B5EF4-FFF2-40B4-BE49-F238E27FC236}">
              <a16:creationId xmlns:a16="http://schemas.microsoft.com/office/drawing/2014/main" id="{82D7C409-813A-47D5-BD8D-EB9E5BD25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0" name="Text Box 16">
          <a:extLst>
            <a:ext uri="{FF2B5EF4-FFF2-40B4-BE49-F238E27FC236}">
              <a16:creationId xmlns:a16="http://schemas.microsoft.com/office/drawing/2014/main" id="{B06FB741-FCEE-4643-97F4-685544C913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1" name="Text Box 17">
          <a:extLst>
            <a:ext uri="{FF2B5EF4-FFF2-40B4-BE49-F238E27FC236}">
              <a16:creationId xmlns:a16="http://schemas.microsoft.com/office/drawing/2014/main" id="{C1023A9D-3A06-4C9B-BCF8-00DAC47697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2" name="Text Box 18">
          <a:extLst>
            <a:ext uri="{FF2B5EF4-FFF2-40B4-BE49-F238E27FC236}">
              <a16:creationId xmlns:a16="http://schemas.microsoft.com/office/drawing/2014/main" id="{DB13429F-AF38-4639-86BF-5678016D3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3" name="Text Box 19">
          <a:extLst>
            <a:ext uri="{FF2B5EF4-FFF2-40B4-BE49-F238E27FC236}">
              <a16:creationId xmlns:a16="http://schemas.microsoft.com/office/drawing/2014/main" id="{30844F25-9C6E-4B3B-B660-5ECAF2B16D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4" name="Text Box 16">
          <a:extLst>
            <a:ext uri="{FF2B5EF4-FFF2-40B4-BE49-F238E27FC236}">
              <a16:creationId xmlns:a16="http://schemas.microsoft.com/office/drawing/2014/main" id="{9066001E-7B85-4E3F-8F5B-31292D2B3B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5" name="Text Box 17">
          <a:extLst>
            <a:ext uri="{FF2B5EF4-FFF2-40B4-BE49-F238E27FC236}">
              <a16:creationId xmlns:a16="http://schemas.microsoft.com/office/drawing/2014/main" id="{5A2ADB80-A319-41E8-A429-9274B594F8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6" name="Text Box 18">
          <a:extLst>
            <a:ext uri="{FF2B5EF4-FFF2-40B4-BE49-F238E27FC236}">
              <a16:creationId xmlns:a16="http://schemas.microsoft.com/office/drawing/2014/main" id="{C2040A6B-B446-46E9-8AFF-3B0F4D7AE3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697" name="Text Box 15">
          <a:extLst>
            <a:ext uri="{FF2B5EF4-FFF2-40B4-BE49-F238E27FC236}">
              <a16:creationId xmlns:a16="http://schemas.microsoft.com/office/drawing/2014/main" id="{67BBD93F-DFCD-4C33-8C33-67918718F2C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8" name="Text Box 16">
          <a:extLst>
            <a:ext uri="{FF2B5EF4-FFF2-40B4-BE49-F238E27FC236}">
              <a16:creationId xmlns:a16="http://schemas.microsoft.com/office/drawing/2014/main" id="{1CBC58D3-BC2D-4331-B3C2-04ABF3904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9" name="Text Box 17">
          <a:extLst>
            <a:ext uri="{FF2B5EF4-FFF2-40B4-BE49-F238E27FC236}">
              <a16:creationId xmlns:a16="http://schemas.microsoft.com/office/drawing/2014/main" id="{E86E5066-F068-4403-9CE3-C3E632C507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0" name="Text Box 18">
          <a:extLst>
            <a:ext uri="{FF2B5EF4-FFF2-40B4-BE49-F238E27FC236}">
              <a16:creationId xmlns:a16="http://schemas.microsoft.com/office/drawing/2014/main" id="{CFF117B1-BFA2-47DC-8EA4-EB5C524E2C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1" name="Text Box 19">
          <a:extLst>
            <a:ext uri="{FF2B5EF4-FFF2-40B4-BE49-F238E27FC236}">
              <a16:creationId xmlns:a16="http://schemas.microsoft.com/office/drawing/2014/main" id="{FB33CB02-8CB1-4C5F-B1E9-E1C2A27466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2" name="Text Box 16">
          <a:extLst>
            <a:ext uri="{FF2B5EF4-FFF2-40B4-BE49-F238E27FC236}">
              <a16:creationId xmlns:a16="http://schemas.microsoft.com/office/drawing/2014/main" id="{442AB492-24DA-4F38-9690-29958E9538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3" name="Text Box 17">
          <a:extLst>
            <a:ext uri="{FF2B5EF4-FFF2-40B4-BE49-F238E27FC236}">
              <a16:creationId xmlns:a16="http://schemas.microsoft.com/office/drawing/2014/main" id="{4010D55C-7A99-4E0C-B6CA-FF6F5E63D80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4" name="Text Box 18">
          <a:extLst>
            <a:ext uri="{FF2B5EF4-FFF2-40B4-BE49-F238E27FC236}">
              <a16:creationId xmlns:a16="http://schemas.microsoft.com/office/drawing/2014/main" id="{94C971E2-F58D-4967-A7EC-7DE0877638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5" name="Text Box 19">
          <a:extLst>
            <a:ext uri="{FF2B5EF4-FFF2-40B4-BE49-F238E27FC236}">
              <a16:creationId xmlns:a16="http://schemas.microsoft.com/office/drawing/2014/main" id="{90A8F29E-8050-454A-B919-845154D4291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6" name="Text Box 16">
          <a:extLst>
            <a:ext uri="{FF2B5EF4-FFF2-40B4-BE49-F238E27FC236}">
              <a16:creationId xmlns:a16="http://schemas.microsoft.com/office/drawing/2014/main" id="{00FD2DBC-97AA-42D5-9445-98C40CC68E1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7" name="Text Box 17">
          <a:extLst>
            <a:ext uri="{FF2B5EF4-FFF2-40B4-BE49-F238E27FC236}">
              <a16:creationId xmlns:a16="http://schemas.microsoft.com/office/drawing/2014/main" id="{92F781E8-8920-4BED-AB00-9611919F388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8" name="Text Box 18">
          <a:extLst>
            <a:ext uri="{FF2B5EF4-FFF2-40B4-BE49-F238E27FC236}">
              <a16:creationId xmlns:a16="http://schemas.microsoft.com/office/drawing/2014/main" id="{072504E1-F71A-4869-A86C-78ABF60D92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9" name="Text Box 19">
          <a:extLst>
            <a:ext uri="{FF2B5EF4-FFF2-40B4-BE49-F238E27FC236}">
              <a16:creationId xmlns:a16="http://schemas.microsoft.com/office/drawing/2014/main" id="{5769AE62-38B9-4058-A089-678B624B03F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710" name="Text Box 15">
          <a:extLst>
            <a:ext uri="{FF2B5EF4-FFF2-40B4-BE49-F238E27FC236}">
              <a16:creationId xmlns:a16="http://schemas.microsoft.com/office/drawing/2014/main" id="{76C82D4B-0790-47A2-9CE9-4DC106B7B53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1" name="Text Box 16">
          <a:extLst>
            <a:ext uri="{FF2B5EF4-FFF2-40B4-BE49-F238E27FC236}">
              <a16:creationId xmlns:a16="http://schemas.microsoft.com/office/drawing/2014/main" id="{0744E85B-4BA3-4477-9CED-22061213AEA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2" name="Text Box 17">
          <a:extLst>
            <a:ext uri="{FF2B5EF4-FFF2-40B4-BE49-F238E27FC236}">
              <a16:creationId xmlns:a16="http://schemas.microsoft.com/office/drawing/2014/main" id="{118DE898-E376-45AE-A16A-2DAC09518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3" name="Text Box 18">
          <a:extLst>
            <a:ext uri="{FF2B5EF4-FFF2-40B4-BE49-F238E27FC236}">
              <a16:creationId xmlns:a16="http://schemas.microsoft.com/office/drawing/2014/main" id="{A5A67860-6AB6-4F66-B995-7A03BD2AC5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4" name="Text Box 19">
          <a:extLst>
            <a:ext uri="{FF2B5EF4-FFF2-40B4-BE49-F238E27FC236}">
              <a16:creationId xmlns:a16="http://schemas.microsoft.com/office/drawing/2014/main" id="{8A0B52FB-76BD-45E2-BE73-BEC85F3A02B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5" name="Text Box 16">
          <a:extLst>
            <a:ext uri="{FF2B5EF4-FFF2-40B4-BE49-F238E27FC236}">
              <a16:creationId xmlns:a16="http://schemas.microsoft.com/office/drawing/2014/main" id="{F50FE25B-2421-425B-AD52-0E5044BE83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6" name="Text Box 17">
          <a:extLst>
            <a:ext uri="{FF2B5EF4-FFF2-40B4-BE49-F238E27FC236}">
              <a16:creationId xmlns:a16="http://schemas.microsoft.com/office/drawing/2014/main" id="{60C2A238-7FA2-414B-8B02-C86A79336A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80</xdr:row>
      <xdr:rowOff>15875</xdr:rowOff>
    </xdr:from>
    <xdr:ext cx="95250" cy="171450"/>
    <xdr:sp macro="" textlink="">
      <xdr:nvSpPr>
        <xdr:cNvPr id="3717" name="Text Box 18">
          <a:extLst>
            <a:ext uri="{FF2B5EF4-FFF2-40B4-BE49-F238E27FC236}">
              <a16:creationId xmlns:a16="http://schemas.microsoft.com/office/drawing/2014/main" id="{ADE91C44-D951-4CBE-B68A-A7D17BCEAB5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8" name="Text Box 16">
          <a:extLst>
            <a:ext uri="{FF2B5EF4-FFF2-40B4-BE49-F238E27FC236}">
              <a16:creationId xmlns:a16="http://schemas.microsoft.com/office/drawing/2014/main" id="{540AD9BE-8D88-4BD9-AA5F-553C1F2E8F5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9" name="Text Box 17">
          <a:extLst>
            <a:ext uri="{FF2B5EF4-FFF2-40B4-BE49-F238E27FC236}">
              <a16:creationId xmlns:a16="http://schemas.microsoft.com/office/drawing/2014/main" id="{D5E921FA-1BD3-4C71-8D47-F46720955D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0" name="Text Box 18">
          <a:extLst>
            <a:ext uri="{FF2B5EF4-FFF2-40B4-BE49-F238E27FC236}">
              <a16:creationId xmlns:a16="http://schemas.microsoft.com/office/drawing/2014/main" id="{04BD1307-07A4-40F5-BAEB-AAEE4877CC3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1" name="Text Box 19">
          <a:extLst>
            <a:ext uri="{FF2B5EF4-FFF2-40B4-BE49-F238E27FC236}">
              <a16:creationId xmlns:a16="http://schemas.microsoft.com/office/drawing/2014/main" id="{CB08ECD1-6E30-4D21-8D05-DAC51F1833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2" name="Text Box 16">
          <a:extLst>
            <a:ext uri="{FF2B5EF4-FFF2-40B4-BE49-F238E27FC236}">
              <a16:creationId xmlns:a16="http://schemas.microsoft.com/office/drawing/2014/main" id="{75EFF894-BC6E-411C-9A6C-B7430A691E4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3" name="Text Box 15">
          <a:extLst>
            <a:ext uri="{FF2B5EF4-FFF2-40B4-BE49-F238E27FC236}">
              <a16:creationId xmlns:a16="http://schemas.microsoft.com/office/drawing/2014/main" id="{4A996122-E0EA-45AA-890E-EDFDDA8D289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3724" name="Text Box 15">
          <a:extLst>
            <a:ext uri="{FF2B5EF4-FFF2-40B4-BE49-F238E27FC236}">
              <a16:creationId xmlns:a16="http://schemas.microsoft.com/office/drawing/2014/main" id="{16782361-7F8D-4D9C-8678-D1DC9F13856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25" name="Text Box 15">
          <a:extLst>
            <a:ext uri="{FF2B5EF4-FFF2-40B4-BE49-F238E27FC236}">
              <a16:creationId xmlns:a16="http://schemas.microsoft.com/office/drawing/2014/main" id="{4804FEE7-D092-4526-A779-1D30822C26E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26" name="Text Box 15">
          <a:extLst>
            <a:ext uri="{FF2B5EF4-FFF2-40B4-BE49-F238E27FC236}">
              <a16:creationId xmlns:a16="http://schemas.microsoft.com/office/drawing/2014/main" id="{453756A0-2842-41E9-95D6-B10735AF283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27" name="Text Box 15">
          <a:extLst>
            <a:ext uri="{FF2B5EF4-FFF2-40B4-BE49-F238E27FC236}">
              <a16:creationId xmlns:a16="http://schemas.microsoft.com/office/drawing/2014/main" id="{376B8D5B-ACA4-4075-971D-D313BF511B3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28" name="Text Box 15">
          <a:extLst>
            <a:ext uri="{FF2B5EF4-FFF2-40B4-BE49-F238E27FC236}">
              <a16:creationId xmlns:a16="http://schemas.microsoft.com/office/drawing/2014/main" id="{12779942-5C33-4953-A300-04750582592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9" name="Text Box 15">
          <a:extLst>
            <a:ext uri="{FF2B5EF4-FFF2-40B4-BE49-F238E27FC236}">
              <a16:creationId xmlns:a16="http://schemas.microsoft.com/office/drawing/2014/main" id="{7994E08A-F4B5-4841-92CB-16FBD0FBB38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0" name="Text Box 16">
          <a:extLst>
            <a:ext uri="{FF2B5EF4-FFF2-40B4-BE49-F238E27FC236}">
              <a16:creationId xmlns:a16="http://schemas.microsoft.com/office/drawing/2014/main" id="{D60276CB-751D-46C9-8791-4D18907823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1" name="Text Box 17">
          <a:extLst>
            <a:ext uri="{FF2B5EF4-FFF2-40B4-BE49-F238E27FC236}">
              <a16:creationId xmlns:a16="http://schemas.microsoft.com/office/drawing/2014/main" id="{69550D61-1EA7-411C-B9DF-78F267D220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2" name="Text Box 18">
          <a:extLst>
            <a:ext uri="{FF2B5EF4-FFF2-40B4-BE49-F238E27FC236}">
              <a16:creationId xmlns:a16="http://schemas.microsoft.com/office/drawing/2014/main" id="{8DB8388F-22EA-4E5D-88A8-EFFE9DE302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3" name="Text Box 19">
          <a:extLst>
            <a:ext uri="{FF2B5EF4-FFF2-40B4-BE49-F238E27FC236}">
              <a16:creationId xmlns:a16="http://schemas.microsoft.com/office/drawing/2014/main" id="{0C434696-9A3F-4DEB-9799-72B884073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4" name="Text Box 16">
          <a:extLst>
            <a:ext uri="{FF2B5EF4-FFF2-40B4-BE49-F238E27FC236}">
              <a16:creationId xmlns:a16="http://schemas.microsoft.com/office/drawing/2014/main" id="{A22BDA34-3F6E-440B-90E4-25D063767A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5" name="Text Box 17">
          <a:extLst>
            <a:ext uri="{FF2B5EF4-FFF2-40B4-BE49-F238E27FC236}">
              <a16:creationId xmlns:a16="http://schemas.microsoft.com/office/drawing/2014/main" id="{1F84EA10-840F-418A-9FEE-D47F9F075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6" name="Text Box 18">
          <a:extLst>
            <a:ext uri="{FF2B5EF4-FFF2-40B4-BE49-F238E27FC236}">
              <a16:creationId xmlns:a16="http://schemas.microsoft.com/office/drawing/2014/main" id="{B8E1D8A3-6BFD-4391-BF67-818E588B1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7" name="Text Box 19">
          <a:extLst>
            <a:ext uri="{FF2B5EF4-FFF2-40B4-BE49-F238E27FC236}">
              <a16:creationId xmlns:a16="http://schemas.microsoft.com/office/drawing/2014/main" id="{D01FB201-052C-4FD5-8AE2-E5FD08EC00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8" name="Text Box 16">
          <a:extLst>
            <a:ext uri="{FF2B5EF4-FFF2-40B4-BE49-F238E27FC236}">
              <a16:creationId xmlns:a16="http://schemas.microsoft.com/office/drawing/2014/main" id="{265D99A6-BFCF-4A93-8CB4-7944B1816E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9" name="Text Box 17">
          <a:extLst>
            <a:ext uri="{FF2B5EF4-FFF2-40B4-BE49-F238E27FC236}">
              <a16:creationId xmlns:a16="http://schemas.microsoft.com/office/drawing/2014/main" id="{B15A1F41-6AB8-4067-9497-030003C62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0" name="Text Box 18">
          <a:extLst>
            <a:ext uri="{FF2B5EF4-FFF2-40B4-BE49-F238E27FC236}">
              <a16:creationId xmlns:a16="http://schemas.microsoft.com/office/drawing/2014/main" id="{8DCF6B47-9063-49F7-8D08-6289CE85C5D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1" name="Text Box 19">
          <a:extLst>
            <a:ext uri="{FF2B5EF4-FFF2-40B4-BE49-F238E27FC236}">
              <a16:creationId xmlns:a16="http://schemas.microsoft.com/office/drawing/2014/main" id="{D56AD81F-C60A-4021-8E19-64DBB11EFB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42" name="Text Box 15">
          <a:extLst>
            <a:ext uri="{FF2B5EF4-FFF2-40B4-BE49-F238E27FC236}">
              <a16:creationId xmlns:a16="http://schemas.microsoft.com/office/drawing/2014/main" id="{4F36566C-4187-443F-B7AB-E173F23EB95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3" name="Text Box 16">
          <a:extLst>
            <a:ext uri="{FF2B5EF4-FFF2-40B4-BE49-F238E27FC236}">
              <a16:creationId xmlns:a16="http://schemas.microsoft.com/office/drawing/2014/main" id="{D833DD0D-FEA3-42F0-83F0-9109B00885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4" name="Text Box 17">
          <a:extLst>
            <a:ext uri="{FF2B5EF4-FFF2-40B4-BE49-F238E27FC236}">
              <a16:creationId xmlns:a16="http://schemas.microsoft.com/office/drawing/2014/main" id="{67744001-7527-4F17-BA75-AB40F1836F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5" name="Text Box 18">
          <a:extLst>
            <a:ext uri="{FF2B5EF4-FFF2-40B4-BE49-F238E27FC236}">
              <a16:creationId xmlns:a16="http://schemas.microsoft.com/office/drawing/2014/main" id="{A1650CAC-DC79-4E87-A002-D56655B1BC1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6" name="Text Box 19">
          <a:extLst>
            <a:ext uri="{FF2B5EF4-FFF2-40B4-BE49-F238E27FC236}">
              <a16:creationId xmlns:a16="http://schemas.microsoft.com/office/drawing/2014/main" id="{A725CA0F-2B70-4265-A0E1-54BFAA26B9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7" name="Text Box 16">
          <a:extLst>
            <a:ext uri="{FF2B5EF4-FFF2-40B4-BE49-F238E27FC236}">
              <a16:creationId xmlns:a16="http://schemas.microsoft.com/office/drawing/2014/main" id="{B5E5C817-8A9C-41A4-A60D-B77072DE5D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8" name="Text Box 17">
          <a:extLst>
            <a:ext uri="{FF2B5EF4-FFF2-40B4-BE49-F238E27FC236}">
              <a16:creationId xmlns:a16="http://schemas.microsoft.com/office/drawing/2014/main" id="{0D45CA74-1212-419D-B738-C624A35674E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9" name="Text Box 18">
          <a:extLst>
            <a:ext uri="{FF2B5EF4-FFF2-40B4-BE49-F238E27FC236}">
              <a16:creationId xmlns:a16="http://schemas.microsoft.com/office/drawing/2014/main" id="{7EE702C0-3CC8-43FE-8301-960D3839D4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0" name="Text Box 16">
          <a:extLst>
            <a:ext uri="{FF2B5EF4-FFF2-40B4-BE49-F238E27FC236}">
              <a16:creationId xmlns:a16="http://schemas.microsoft.com/office/drawing/2014/main" id="{93C19F45-1C6F-425F-8E06-4AA54D46A5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1" name="Text Box 17">
          <a:extLst>
            <a:ext uri="{FF2B5EF4-FFF2-40B4-BE49-F238E27FC236}">
              <a16:creationId xmlns:a16="http://schemas.microsoft.com/office/drawing/2014/main" id="{1160C1CA-9EFA-413F-A8E4-4A5A2689B5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2" name="Text Box 18">
          <a:extLst>
            <a:ext uri="{FF2B5EF4-FFF2-40B4-BE49-F238E27FC236}">
              <a16:creationId xmlns:a16="http://schemas.microsoft.com/office/drawing/2014/main" id="{34005C5B-3F19-4156-A8BD-8055A8DA10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3" name="Text Box 19">
          <a:extLst>
            <a:ext uri="{FF2B5EF4-FFF2-40B4-BE49-F238E27FC236}">
              <a16:creationId xmlns:a16="http://schemas.microsoft.com/office/drawing/2014/main" id="{C642A2DB-FD43-4A73-8434-A6AAF276A0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4" name="Text Box 16">
          <a:extLst>
            <a:ext uri="{FF2B5EF4-FFF2-40B4-BE49-F238E27FC236}">
              <a16:creationId xmlns:a16="http://schemas.microsoft.com/office/drawing/2014/main" id="{99FC64AE-AD5C-438F-9F3F-546E3CE47F3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5" name="Text Box 17">
          <a:extLst>
            <a:ext uri="{FF2B5EF4-FFF2-40B4-BE49-F238E27FC236}">
              <a16:creationId xmlns:a16="http://schemas.microsoft.com/office/drawing/2014/main" id="{8B74DE42-432E-4987-8DD4-02F4854B4BB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6" name="Text Box 18">
          <a:extLst>
            <a:ext uri="{FF2B5EF4-FFF2-40B4-BE49-F238E27FC236}">
              <a16:creationId xmlns:a16="http://schemas.microsoft.com/office/drawing/2014/main" id="{530CA720-1AA8-412D-9216-2277E739DD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7" name="Text Box 19">
          <a:extLst>
            <a:ext uri="{FF2B5EF4-FFF2-40B4-BE49-F238E27FC236}">
              <a16:creationId xmlns:a16="http://schemas.microsoft.com/office/drawing/2014/main" id="{39E6B6D9-60DC-4FB5-AEB3-2F1EBC18EA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3758" name="Text Box 15">
          <a:extLst>
            <a:ext uri="{FF2B5EF4-FFF2-40B4-BE49-F238E27FC236}">
              <a16:creationId xmlns:a16="http://schemas.microsoft.com/office/drawing/2014/main" id="{A9D5D5C8-93BE-4C5A-90CF-D455E6F5416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59" name="Text Box 15">
          <a:extLst>
            <a:ext uri="{FF2B5EF4-FFF2-40B4-BE49-F238E27FC236}">
              <a16:creationId xmlns:a16="http://schemas.microsoft.com/office/drawing/2014/main" id="{2861185A-1FBC-44AB-B9A8-01E3A79B1C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60" name="Text Box 15">
          <a:extLst>
            <a:ext uri="{FF2B5EF4-FFF2-40B4-BE49-F238E27FC236}">
              <a16:creationId xmlns:a16="http://schemas.microsoft.com/office/drawing/2014/main" id="{ECB3B6C8-2B2E-40FD-8342-3D0834B331B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61" name="Text Box 15">
          <a:extLst>
            <a:ext uri="{FF2B5EF4-FFF2-40B4-BE49-F238E27FC236}">
              <a16:creationId xmlns:a16="http://schemas.microsoft.com/office/drawing/2014/main" id="{1C98A625-E21F-4022-BC1D-0EB0C947919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62" name="Text Box 15">
          <a:extLst>
            <a:ext uri="{FF2B5EF4-FFF2-40B4-BE49-F238E27FC236}">
              <a16:creationId xmlns:a16="http://schemas.microsoft.com/office/drawing/2014/main" id="{02CDC77C-260E-4B45-8113-F1E9C6C44E9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3763" name="Text Box 15">
          <a:extLst>
            <a:ext uri="{FF2B5EF4-FFF2-40B4-BE49-F238E27FC236}">
              <a16:creationId xmlns:a16="http://schemas.microsoft.com/office/drawing/2014/main" id="{593A48F9-93B5-4A1F-82B8-BF9F25E2A601}"/>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4" name="Text Box 16">
          <a:extLst>
            <a:ext uri="{FF2B5EF4-FFF2-40B4-BE49-F238E27FC236}">
              <a16:creationId xmlns:a16="http://schemas.microsoft.com/office/drawing/2014/main" id="{E01AF9D4-2C4B-4B41-A1FC-F99C74C6CB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5" name="Text Box 17">
          <a:extLst>
            <a:ext uri="{FF2B5EF4-FFF2-40B4-BE49-F238E27FC236}">
              <a16:creationId xmlns:a16="http://schemas.microsoft.com/office/drawing/2014/main" id="{EEC659CA-76C2-4C2D-BFB6-997A0D2757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6" name="Text Box 18">
          <a:extLst>
            <a:ext uri="{FF2B5EF4-FFF2-40B4-BE49-F238E27FC236}">
              <a16:creationId xmlns:a16="http://schemas.microsoft.com/office/drawing/2014/main" id="{3320AF65-338A-41FA-8993-9AE0E32445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7" name="Text Box 19">
          <a:extLst>
            <a:ext uri="{FF2B5EF4-FFF2-40B4-BE49-F238E27FC236}">
              <a16:creationId xmlns:a16="http://schemas.microsoft.com/office/drawing/2014/main" id="{C3870FD4-45D9-42C9-A41B-06C3DDD48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8" name="Text Box 16">
          <a:extLst>
            <a:ext uri="{FF2B5EF4-FFF2-40B4-BE49-F238E27FC236}">
              <a16:creationId xmlns:a16="http://schemas.microsoft.com/office/drawing/2014/main" id="{3722E533-F250-4516-84D6-FC91100B27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9" name="Text Box 17">
          <a:extLst>
            <a:ext uri="{FF2B5EF4-FFF2-40B4-BE49-F238E27FC236}">
              <a16:creationId xmlns:a16="http://schemas.microsoft.com/office/drawing/2014/main" id="{CBAB7CFF-6180-488D-A181-8F88E404DD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0" name="Text Box 18">
          <a:extLst>
            <a:ext uri="{FF2B5EF4-FFF2-40B4-BE49-F238E27FC236}">
              <a16:creationId xmlns:a16="http://schemas.microsoft.com/office/drawing/2014/main" id="{EBEA9E7C-8905-4641-9B74-6DD69CB675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1" name="Text Box 19">
          <a:extLst>
            <a:ext uri="{FF2B5EF4-FFF2-40B4-BE49-F238E27FC236}">
              <a16:creationId xmlns:a16="http://schemas.microsoft.com/office/drawing/2014/main" id="{5294F032-24A4-4D82-A609-56432255A7C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2" name="Text Box 16">
          <a:extLst>
            <a:ext uri="{FF2B5EF4-FFF2-40B4-BE49-F238E27FC236}">
              <a16:creationId xmlns:a16="http://schemas.microsoft.com/office/drawing/2014/main" id="{A7BB5F96-447D-4D49-BDA7-197D9DBFC6E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3" name="Text Box 17">
          <a:extLst>
            <a:ext uri="{FF2B5EF4-FFF2-40B4-BE49-F238E27FC236}">
              <a16:creationId xmlns:a16="http://schemas.microsoft.com/office/drawing/2014/main" id="{EC91B274-6C0D-489E-BA4E-4C3F70D8A6A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4" name="Text Box 18">
          <a:extLst>
            <a:ext uri="{FF2B5EF4-FFF2-40B4-BE49-F238E27FC236}">
              <a16:creationId xmlns:a16="http://schemas.microsoft.com/office/drawing/2014/main" id="{41176413-8CDA-4166-9228-F4D59FF23B9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5" name="Text Box 19">
          <a:extLst>
            <a:ext uri="{FF2B5EF4-FFF2-40B4-BE49-F238E27FC236}">
              <a16:creationId xmlns:a16="http://schemas.microsoft.com/office/drawing/2014/main" id="{06CA03BF-BB0A-4684-A07E-AF09C3BEF8F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76" name="Text Box 15">
          <a:extLst>
            <a:ext uri="{FF2B5EF4-FFF2-40B4-BE49-F238E27FC236}">
              <a16:creationId xmlns:a16="http://schemas.microsoft.com/office/drawing/2014/main" id="{7FFBBB66-BAF8-422A-8E61-4F19BCFFA1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7" name="Text Box 16">
          <a:extLst>
            <a:ext uri="{FF2B5EF4-FFF2-40B4-BE49-F238E27FC236}">
              <a16:creationId xmlns:a16="http://schemas.microsoft.com/office/drawing/2014/main" id="{1E73957B-E2E5-446A-B089-CF46606008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8" name="Text Box 17">
          <a:extLst>
            <a:ext uri="{FF2B5EF4-FFF2-40B4-BE49-F238E27FC236}">
              <a16:creationId xmlns:a16="http://schemas.microsoft.com/office/drawing/2014/main" id="{FCA26FF5-B0E0-480E-9A95-31811FA182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9" name="Text Box 18">
          <a:extLst>
            <a:ext uri="{FF2B5EF4-FFF2-40B4-BE49-F238E27FC236}">
              <a16:creationId xmlns:a16="http://schemas.microsoft.com/office/drawing/2014/main" id="{78259F58-9C4A-4AD9-804B-770C2E5461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80" name="Text Box 19">
          <a:extLst>
            <a:ext uri="{FF2B5EF4-FFF2-40B4-BE49-F238E27FC236}">
              <a16:creationId xmlns:a16="http://schemas.microsoft.com/office/drawing/2014/main" id="{C6D06A78-2A76-4E1D-AA5E-519BFD9476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3781" name="Text Box 15">
          <a:extLst>
            <a:ext uri="{FF2B5EF4-FFF2-40B4-BE49-F238E27FC236}">
              <a16:creationId xmlns:a16="http://schemas.microsoft.com/office/drawing/2014/main" id="{52F75381-4E04-4048-B198-2D5795813DC3}"/>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2" name="Text Box 16">
          <a:extLst>
            <a:ext uri="{FF2B5EF4-FFF2-40B4-BE49-F238E27FC236}">
              <a16:creationId xmlns:a16="http://schemas.microsoft.com/office/drawing/2014/main" id="{F8AC5C1E-065A-485D-8673-016096579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3" name="Text Box 17">
          <a:extLst>
            <a:ext uri="{FF2B5EF4-FFF2-40B4-BE49-F238E27FC236}">
              <a16:creationId xmlns:a16="http://schemas.microsoft.com/office/drawing/2014/main" id="{A550E9C2-9E1F-48BC-A2D5-9973043CD1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4" name="Text Box 18">
          <a:extLst>
            <a:ext uri="{FF2B5EF4-FFF2-40B4-BE49-F238E27FC236}">
              <a16:creationId xmlns:a16="http://schemas.microsoft.com/office/drawing/2014/main" id="{F6B244EE-88A1-42D6-8AAB-8951067635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5" name="Text Box 16">
          <a:extLst>
            <a:ext uri="{FF2B5EF4-FFF2-40B4-BE49-F238E27FC236}">
              <a16:creationId xmlns:a16="http://schemas.microsoft.com/office/drawing/2014/main" id="{BBFF8D6A-5300-42FE-ACD0-301927C834E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6" name="Text Box 17">
          <a:extLst>
            <a:ext uri="{FF2B5EF4-FFF2-40B4-BE49-F238E27FC236}">
              <a16:creationId xmlns:a16="http://schemas.microsoft.com/office/drawing/2014/main" id="{68739D26-33A8-4B51-ADBA-93C4DB85E3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7" name="Text Box 18">
          <a:extLst>
            <a:ext uri="{FF2B5EF4-FFF2-40B4-BE49-F238E27FC236}">
              <a16:creationId xmlns:a16="http://schemas.microsoft.com/office/drawing/2014/main" id="{F872A707-4C6A-4FDB-BFE9-FD8C626CC5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8" name="Text Box 19">
          <a:extLst>
            <a:ext uri="{FF2B5EF4-FFF2-40B4-BE49-F238E27FC236}">
              <a16:creationId xmlns:a16="http://schemas.microsoft.com/office/drawing/2014/main" id="{2DECEE72-C8AE-45AB-8F8E-0FC3792567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9" name="Text Box 16">
          <a:extLst>
            <a:ext uri="{FF2B5EF4-FFF2-40B4-BE49-F238E27FC236}">
              <a16:creationId xmlns:a16="http://schemas.microsoft.com/office/drawing/2014/main" id="{1F00093C-C771-4687-AF53-9A3881110D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0" name="Text Box 17">
          <a:extLst>
            <a:ext uri="{FF2B5EF4-FFF2-40B4-BE49-F238E27FC236}">
              <a16:creationId xmlns:a16="http://schemas.microsoft.com/office/drawing/2014/main" id="{7308DDED-5898-4FD9-AFED-C1F414E75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1" name="Text Box 18">
          <a:extLst>
            <a:ext uri="{FF2B5EF4-FFF2-40B4-BE49-F238E27FC236}">
              <a16:creationId xmlns:a16="http://schemas.microsoft.com/office/drawing/2014/main" id="{AC1AA303-C204-4BDA-B822-66BD65921FD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792" name="Text Box 15">
          <a:extLst>
            <a:ext uri="{FF2B5EF4-FFF2-40B4-BE49-F238E27FC236}">
              <a16:creationId xmlns:a16="http://schemas.microsoft.com/office/drawing/2014/main" id="{3549BCC9-8FFE-47EF-9CC6-BB683F78ABC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3" name="Text Box 16">
          <a:extLst>
            <a:ext uri="{FF2B5EF4-FFF2-40B4-BE49-F238E27FC236}">
              <a16:creationId xmlns:a16="http://schemas.microsoft.com/office/drawing/2014/main" id="{D6F17A71-D30B-4578-B3C3-DE2BE7C7B29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4" name="Text Box 17">
          <a:extLst>
            <a:ext uri="{FF2B5EF4-FFF2-40B4-BE49-F238E27FC236}">
              <a16:creationId xmlns:a16="http://schemas.microsoft.com/office/drawing/2014/main" id="{A2F0D098-961B-430C-811B-47E7D263A7E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5" name="Text Box 18">
          <a:extLst>
            <a:ext uri="{FF2B5EF4-FFF2-40B4-BE49-F238E27FC236}">
              <a16:creationId xmlns:a16="http://schemas.microsoft.com/office/drawing/2014/main" id="{E049B4AD-EC7C-4CB3-8784-E6FB1A9658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6" name="Text Box 19">
          <a:extLst>
            <a:ext uri="{FF2B5EF4-FFF2-40B4-BE49-F238E27FC236}">
              <a16:creationId xmlns:a16="http://schemas.microsoft.com/office/drawing/2014/main" id="{E6D50177-E7C7-4DBE-A838-A4902F2A66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7" name="Text Box 16">
          <a:extLst>
            <a:ext uri="{FF2B5EF4-FFF2-40B4-BE49-F238E27FC236}">
              <a16:creationId xmlns:a16="http://schemas.microsoft.com/office/drawing/2014/main" id="{A2C9ACC9-0A0C-4417-BC18-C5E7E0842C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8" name="Text Box 17">
          <a:extLst>
            <a:ext uri="{FF2B5EF4-FFF2-40B4-BE49-F238E27FC236}">
              <a16:creationId xmlns:a16="http://schemas.microsoft.com/office/drawing/2014/main" id="{E3BFDFFA-6264-4C85-9476-F4AFD420FD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9" name="Text Box 18">
          <a:extLst>
            <a:ext uri="{FF2B5EF4-FFF2-40B4-BE49-F238E27FC236}">
              <a16:creationId xmlns:a16="http://schemas.microsoft.com/office/drawing/2014/main" id="{BFE4E159-4676-4786-9F94-1B8417C81DD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00" name="Text Box 19">
          <a:extLst>
            <a:ext uri="{FF2B5EF4-FFF2-40B4-BE49-F238E27FC236}">
              <a16:creationId xmlns:a16="http://schemas.microsoft.com/office/drawing/2014/main" id="{BCB14EA3-6CE8-4E7D-A179-3736D48D431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1" name="Text Box 16">
          <a:extLst>
            <a:ext uri="{FF2B5EF4-FFF2-40B4-BE49-F238E27FC236}">
              <a16:creationId xmlns:a16="http://schemas.microsoft.com/office/drawing/2014/main" id="{6DCB4C46-3F17-4780-BCFA-E3D6E8B7CCB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2" name="Text Box 17">
          <a:extLst>
            <a:ext uri="{FF2B5EF4-FFF2-40B4-BE49-F238E27FC236}">
              <a16:creationId xmlns:a16="http://schemas.microsoft.com/office/drawing/2014/main" id="{08A9AB6C-10ED-4278-AF84-DC69BBDB339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3" name="Text Box 18">
          <a:extLst>
            <a:ext uri="{FF2B5EF4-FFF2-40B4-BE49-F238E27FC236}">
              <a16:creationId xmlns:a16="http://schemas.microsoft.com/office/drawing/2014/main" id="{EAFA30A2-2B1D-45ED-8A61-EFC8D97643F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4" name="Text Box 19">
          <a:extLst>
            <a:ext uri="{FF2B5EF4-FFF2-40B4-BE49-F238E27FC236}">
              <a16:creationId xmlns:a16="http://schemas.microsoft.com/office/drawing/2014/main" id="{CB703499-B227-4871-8968-E684AAD142B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805" name="Text Box 15">
          <a:extLst>
            <a:ext uri="{FF2B5EF4-FFF2-40B4-BE49-F238E27FC236}">
              <a16:creationId xmlns:a16="http://schemas.microsoft.com/office/drawing/2014/main" id="{2823DF4A-0DD5-4DA0-AABB-0964EA6F801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6" name="Text Box 16">
          <a:extLst>
            <a:ext uri="{FF2B5EF4-FFF2-40B4-BE49-F238E27FC236}">
              <a16:creationId xmlns:a16="http://schemas.microsoft.com/office/drawing/2014/main" id="{EAE61991-5957-4D9E-8D8D-733294BDD4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7" name="Text Box 17">
          <a:extLst>
            <a:ext uri="{FF2B5EF4-FFF2-40B4-BE49-F238E27FC236}">
              <a16:creationId xmlns:a16="http://schemas.microsoft.com/office/drawing/2014/main" id="{8B69381A-55B5-46EC-AC03-C634FD1D911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8" name="Text Box 18">
          <a:extLst>
            <a:ext uri="{FF2B5EF4-FFF2-40B4-BE49-F238E27FC236}">
              <a16:creationId xmlns:a16="http://schemas.microsoft.com/office/drawing/2014/main" id="{066237A3-89D9-4AA0-BC20-0B95FE3550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9" name="Text Box 19">
          <a:extLst>
            <a:ext uri="{FF2B5EF4-FFF2-40B4-BE49-F238E27FC236}">
              <a16:creationId xmlns:a16="http://schemas.microsoft.com/office/drawing/2014/main" id="{B887559E-D83B-4CF2-8136-81FF751F71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0" name="Text Box 16">
          <a:extLst>
            <a:ext uri="{FF2B5EF4-FFF2-40B4-BE49-F238E27FC236}">
              <a16:creationId xmlns:a16="http://schemas.microsoft.com/office/drawing/2014/main" id="{E2E37512-0824-4BF2-9EFC-BD52CA888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1" name="Text Box 17">
          <a:extLst>
            <a:ext uri="{FF2B5EF4-FFF2-40B4-BE49-F238E27FC236}">
              <a16:creationId xmlns:a16="http://schemas.microsoft.com/office/drawing/2014/main" id="{57425478-42F9-440A-A1DA-B85AFB845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812" name="Text Box 18">
          <a:extLst>
            <a:ext uri="{FF2B5EF4-FFF2-40B4-BE49-F238E27FC236}">
              <a16:creationId xmlns:a16="http://schemas.microsoft.com/office/drawing/2014/main" id="{E9E60201-4F0B-40FA-A3F5-F4D96D018224}"/>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3" name="Text Box 16">
          <a:extLst>
            <a:ext uri="{FF2B5EF4-FFF2-40B4-BE49-F238E27FC236}">
              <a16:creationId xmlns:a16="http://schemas.microsoft.com/office/drawing/2014/main" id="{CCFB344E-73C9-4CC8-8583-471E4498D07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4" name="Text Box 17">
          <a:extLst>
            <a:ext uri="{FF2B5EF4-FFF2-40B4-BE49-F238E27FC236}">
              <a16:creationId xmlns:a16="http://schemas.microsoft.com/office/drawing/2014/main" id="{214E556E-3E70-4FB6-936C-52752D5F91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5" name="Text Box 18">
          <a:extLst>
            <a:ext uri="{FF2B5EF4-FFF2-40B4-BE49-F238E27FC236}">
              <a16:creationId xmlns:a16="http://schemas.microsoft.com/office/drawing/2014/main" id="{D1A43D9E-B8AB-4413-98CC-4BE72A10E3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6" name="Text Box 19">
          <a:extLst>
            <a:ext uri="{FF2B5EF4-FFF2-40B4-BE49-F238E27FC236}">
              <a16:creationId xmlns:a16="http://schemas.microsoft.com/office/drawing/2014/main" id="{63C017E5-1433-4A1B-868D-AB7873705A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7" name="Text Box 16">
          <a:extLst>
            <a:ext uri="{FF2B5EF4-FFF2-40B4-BE49-F238E27FC236}">
              <a16:creationId xmlns:a16="http://schemas.microsoft.com/office/drawing/2014/main" id="{7B821747-DC46-4711-8555-C0F0B9F2EF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818" name="Text Box 15">
          <a:extLst>
            <a:ext uri="{FF2B5EF4-FFF2-40B4-BE49-F238E27FC236}">
              <a16:creationId xmlns:a16="http://schemas.microsoft.com/office/drawing/2014/main" id="{69FA6F25-B076-4EBA-8D14-F4DD4B05A385}"/>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1475286</xdr:colOff>
      <xdr:row>61</xdr:row>
      <xdr:rowOff>119414</xdr:rowOff>
    </xdr:to>
    <xdr:pic>
      <xdr:nvPicPr>
        <xdr:cNvPr id="2" name="Imagen 1">
          <a:extLst>
            <a:ext uri="{FF2B5EF4-FFF2-40B4-BE49-F238E27FC236}">
              <a16:creationId xmlns:a16="http://schemas.microsoft.com/office/drawing/2014/main" id="{822CD78E-75AE-458C-BE5C-17706B1454BE}"/>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32</xdr:col>
      <xdr:colOff>889000</xdr:colOff>
      <xdr:row>26</xdr:row>
      <xdr:rowOff>0</xdr:rowOff>
    </xdr:from>
    <xdr:to>
      <xdr:col>48</xdr:col>
      <xdr:colOff>238127</xdr:colOff>
      <xdr:row>61</xdr:row>
      <xdr:rowOff>24531</xdr:rowOff>
    </xdr:to>
    <xdr:pic>
      <xdr:nvPicPr>
        <xdr:cNvPr id="3" name="Imagen 2">
          <a:extLst>
            <a:ext uri="{FF2B5EF4-FFF2-40B4-BE49-F238E27FC236}">
              <a16:creationId xmlns:a16="http://schemas.microsoft.com/office/drawing/2014/main" id="{F09F2A0F-F4E8-43D4-9434-CD7060B50D8B}"/>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1475285</xdr:colOff>
      <xdr:row>64</xdr:row>
      <xdr:rowOff>83128</xdr:rowOff>
    </xdr:to>
    <xdr:pic>
      <xdr:nvPicPr>
        <xdr:cNvPr id="2" name="Imagen 1">
          <a:extLst>
            <a:ext uri="{FF2B5EF4-FFF2-40B4-BE49-F238E27FC236}">
              <a16:creationId xmlns:a16="http://schemas.microsoft.com/office/drawing/2014/main" id="{F57A9246-BDD7-412A-94A5-2D4514547C5B}"/>
            </a:ext>
          </a:extLst>
        </xdr:cNvPr>
        <xdr:cNvPicPr>
          <a:picLocks noChangeAspect="1"/>
        </xdr:cNvPicPr>
      </xdr:nvPicPr>
      <xdr:blipFill>
        <a:blip xmlns:r="http://schemas.openxmlformats.org/officeDocument/2006/relationships" r:embed="rId1"/>
        <a:stretch>
          <a:fillRect/>
        </a:stretch>
      </xdr:blipFill>
      <xdr:spPr>
        <a:xfrm>
          <a:off x="24089518" y="7062788"/>
          <a:ext cx="7516518" cy="7110992"/>
        </a:xfrm>
        <a:prstGeom prst="rect">
          <a:avLst/>
        </a:prstGeom>
      </xdr:spPr>
    </xdr:pic>
    <xdr:clientData/>
  </xdr:twoCellAnchor>
  <xdr:twoCellAnchor editAs="oneCell">
    <xdr:from>
      <xdr:col>32</xdr:col>
      <xdr:colOff>889000</xdr:colOff>
      <xdr:row>26</xdr:row>
      <xdr:rowOff>0</xdr:rowOff>
    </xdr:from>
    <xdr:to>
      <xdr:col>48</xdr:col>
      <xdr:colOff>238126</xdr:colOff>
      <xdr:row>61</xdr:row>
      <xdr:rowOff>24531</xdr:rowOff>
    </xdr:to>
    <xdr:pic>
      <xdr:nvPicPr>
        <xdr:cNvPr id="3" name="Imagen 2">
          <a:extLst>
            <a:ext uri="{FF2B5EF4-FFF2-40B4-BE49-F238E27FC236}">
              <a16:creationId xmlns:a16="http://schemas.microsoft.com/office/drawing/2014/main" id="{71E73BD4-29BB-4442-BA44-D43A3A24D15E}"/>
            </a:ext>
          </a:extLst>
        </xdr:cNvPr>
        <xdr:cNvPicPr>
          <a:picLocks noChangeAspect="1"/>
        </xdr:cNvPicPr>
      </xdr:nvPicPr>
      <xdr:blipFill rotWithShape="1">
        <a:blip xmlns:r="http://schemas.openxmlformats.org/officeDocument/2006/relationships" r:embed="rId2"/>
        <a:srcRect l="6425" t="17904" r="5370" b="16965"/>
        <a:stretch/>
      </xdr:blipFill>
      <xdr:spPr>
        <a:xfrm>
          <a:off x="29425900" y="7251700"/>
          <a:ext cx="16163927" cy="63872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 val="13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8"/>
  <sheetViews>
    <sheetView zoomScale="90" zoomScaleNormal="90" workbookViewId="0">
      <selection activeCell="B1" sqref="B1"/>
    </sheetView>
  </sheetViews>
  <sheetFormatPr baseColWidth="10" defaultColWidth="11.42578125" defaultRowHeight="15" x14ac:dyDescent="0.25"/>
  <cols>
    <col min="1" max="1" width="2.85546875" style="258" customWidth="1"/>
    <col min="2" max="3" width="24.7109375" style="258" customWidth="1"/>
    <col min="4" max="4" width="16" style="258" customWidth="1"/>
    <col min="5" max="5" width="24.7109375" style="258" customWidth="1"/>
    <col min="6" max="6" width="27.7109375" style="258" customWidth="1"/>
    <col min="7" max="8" width="24.7109375" style="258" customWidth="1"/>
    <col min="9" max="16384" width="11.42578125" style="258"/>
  </cols>
  <sheetData>
    <row r="1" spans="2:8" ht="15.75" thickBot="1" x14ac:dyDescent="0.3"/>
    <row r="2" spans="2:8" ht="18" x14ac:dyDescent="0.25">
      <c r="B2" s="386" t="s">
        <v>176</v>
      </c>
      <c r="C2" s="387"/>
      <c r="D2" s="387"/>
      <c r="E2" s="387"/>
      <c r="F2" s="387"/>
      <c r="G2" s="387"/>
      <c r="H2" s="388"/>
    </row>
    <row r="3" spans="2:8" x14ac:dyDescent="0.25">
      <c r="B3" s="259"/>
      <c r="C3" s="260"/>
      <c r="D3" s="260"/>
      <c r="E3" s="260"/>
      <c r="F3" s="260"/>
      <c r="G3" s="260"/>
      <c r="H3" s="261"/>
    </row>
    <row r="4" spans="2:8" ht="63" customHeight="1" x14ac:dyDescent="0.25">
      <c r="B4" s="389" t="s">
        <v>186</v>
      </c>
      <c r="C4" s="390"/>
      <c r="D4" s="390"/>
      <c r="E4" s="390"/>
      <c r="F4" s="390"/>
      <c r="G4" s="390"/>
      <c r="H4" s="391"/>
    </row>
    <row r="5" spans="2:8" ht="63" customHeight="1" x14ac:dyDescent="0.25">
      <c r="B5" s="392"/>
      <c r="C5" s="393"/>
      <c r="D5" s="393"/>
      <c r="E5" s="393"/>
      <c r="F5" s="393"/>
      <c r="G5" s="393"/>
      <c r="H5" s="394"/>
    </row>
    <row r="6" spans="2:8" ht="16.5" x14ac:dyDescent="0.25">
      <c r="B6" s="379" t="s">
        <v>177</v>
      </c>
      <c r="C6" s="395"/>
      <c r="D6" s="395"/>
      <c r="E6" s="395"/>
      <c r="F6" s="395"/>
      <c r="G6" s="395"/>
      <c r="H6" s="396"/>
    </row>
    <row r="7" spans="2:8" ht="95.25" customHeight="1" x14ac:dyDescent="0.25">
      <c r="B7" s="397" t="s">
        <v>187</v>
      </c>
      <c r="C7" s="398"/>
      <c r="D7" s="398"/>
      <c r="E7" s="398"/>
      <c r="F7" s="398"/>
      <c r="G7" s="398"/>
      <c r="H7" s="399"/>
    </row>
    <row r="8" spans="2:8" ht="16.5" x14ac:dyDescent="0.25">
      <c r="B8" s="238"/>
      <c r="C8" s="239"/>
      <c r="D8" s="239"/>
      <c r="E8" s="239"/>
      <c r="F8" s="239"/>
      <c r="G8" s="239"/>
      <c r="H8" s="240"/>
    </row>
    <row r="9" spans="2:8" ht="20.45" customHeight="1" x14ac:dyDescent="0.25">
      <c r="B9" s="401" t="s">
        <v>203</v>
      </c>
      <c r="C9" s="402"/>
      <c r="D9" s="402"/>
      <c r="E9" s="402"/>
      <c r="F9" s="402"/>
      <c r="G9" s="402"/>
      <c r="H9" s="403"/>
    </row>
    <row r="10" spans="2:8" ht="16.5" x14ac:dyDescent="0.25">
      <c r="B10" s="244"/>
      <c r="C10" s="245"/>
      <c r="D10" s="245"/>
      <c r="E10" s="245"/>
      <c r="F10" s="245"/>
      <c r="G10" s="245"/>
      <c r="H10" s="246"/>
    </row>
    <row r="11" spans="2:8" ht="20.45" customHeight="1" x14ac:dyDescent="0.25">
      <c r="B11" s="404" t="s">
        <v>204</v>
      </c>
      <c r="C11" s="405"/>
      <c r="D11" s="405"/>
      <c r="E11" s="405"/>
      <c r="F11" s="405"/>
      <c r="G11" s="405"/>
      <c r="H11" s="406"/>
    </row>
    <row r="12" spans="2:8" s="283" customFormat="1" ht="20.45" customHeight="1" x14ac:dyDescent="0.25">
      <c r="B12" s="280"/>
      <c r="C12" s="281"/>
      <c r="D12" s="281"/>
      <c r="E12" s="281"/>
      <c r="F12" s="281"/>
      <c r="G12" s="281"/>
      <c r="H12" s="282"/>
    </row>
    <row r="13" spans="2:8" ht="20.45" customHeight="1" x14ac:dyDescent="0.25">
      <c r="B13" s="379" t="s">
        <v>201</v>
      </c>
      <c r="C13" s="380"/>
      <c r="D13" s="380"/>
      <c r="E13" s="380"/>
      <c r="F13" s="380"/>
      <c r="G13" s="380"/>
      <c r="H13" s="381"/>
    </row>
    <row r="14" spans="2:8" ht="9" customHeight="1" x14ac:dyDescent="0.25">
      <c r="B14" s="379"/>
      <c r="C14" s="380"/>
      <c r="D14" s="380"/>
      <c r="E14" s="380"/>
      <c r="F14" s="380"/>
      <c r="G14" s="380"/>
      <c r="H14" s="381"/>
    </row>
    <row r="15" spans="2:8" ht="16.5" x14ac:dyDescent="0.25">
      <c r="B15" s="379" t="s">
        <v>200</v>
      </c>
      <c r="C15" s="380"/>
      <c r="D15" s="380"/>
      <c r="E15" s="380"/>
      <c r="F15" s="380"/>
      <c r="G15" s="380"/>
      <c r="H15" s="381"/>
    </row>
    <row r="16" spans="2:8" ht="16.5" x14ac:dyDescent="0.25">
      <c r="B16" s="241"/>
      <c r="C16" s="242"/>
      <c r="D16" s="242"/>
      <c r="E16" s="242"/>
      <c r="F16" s="242"/>
      <c r="G16" s="242"/>
      <c r="H16" s="243"/>
    </row>
    <row r="17" spans="2:8" ht="18.600000000000001" customHeight="1" x14ac:dyDescent="0.25">
      <c r="B17" s="379" t="s">
        <v>202</v>
      </c>
      <c r="C17" s="380"/>
      <c r="D17" s="380"/>
      <c r="E17" s="380"/>
      <c r="F17" s="380"/>
      <c r="G17" s="380"/>
      <c r="H17" s="381"/>
    </row>
    <row r="18" spans="2:8" ht="18.600000000000001" customHeight="1" x14ac:dyDescent="0.25">
      <c r="B18" s="241"/>
      <c r="C18" s="242"/>
      <c r="D18" s="242"/>
      <c r="E18" s="242"/>
      <c r="F18" s="242"/>
      <c r="G18" s="242"/>
      <c r="H18" s="243"/>
    </row>
    <row r="19" spans="2:8" ht="18.600000000000001" customHeight="1" x14ac:dyDescent="0.25">
      <c r="B19" s="379" t="s">
        <v>205</v>
      </c>
      <c r="C19" s="380"/>
      <c r="D19" s="380"/>
      <c r="E19" s="380"/>
      <c r="F19" s="380"/>
      <c r="G19" s="380"/>
      <c r="H19" s="381"/>
    </row>
    <row r="20" spans="2:8" ht="18.600000000000001" customHeight="1" thickBot="1" x14ac:dyDescent="0.3">
      <c r="B20" s="192"/>
      <c r="C20" s="247"/>
      <c r="D20" s="247"/>
      <c r="E20" s="247"/>
      <c r="F20" s="247"/>
      <c r="G20" s="247"/>
      <c r="H20" s="248"/>
    </row>
    <row r="21" spans="2:8" ht="15.75" thickTop="1" x14ac:dyDescent="0.25">
      <c r="B21" s="262"/>
      <c r="C21" s="358" t="s">
        <v>178</v>
      </c>
      <c r="D21" s="359"/>
      <c r="E21" s="360" t="s">
        <v>179</v>
      </c>
      <c r="F21" s="361"/>
      <c r="G21" s="267"/>
      <c r="H21" s="263"/>
    </row>
    <row r="22" spans="2:8" ht="35.25" customHeight="1" x14ac:dyDescent="0.25">
      <c r="B22" s="262"/>
      <c r="C22" s="375" t="s">
        <v>180</v>
      </c>
      <c r="D22" s="368"/>
      <c r="E22" s="369" t="s">
        <v>181</v>
      </c>
      <c r="F22" s="370"/>
      <c r="G22" s="267"/>
      <c r="H22" s="263"/>
    </row>
    <row r="23" spans="2:8" ht="17.25" customHeight="1" x14ac:dyDescent="0.25">
      <c r="B23" s="262"/>
      <c r="C23" s="375" t="s">
        <v>214</v>
      </c>
      <c r="D23" s="368"/>
      <c r="E23" s="369" t="s">
        <v>182</v>
      </c>
      <c r="F23" s="370"/>
      <c r="G23" s="267"/>
      <c r="H23" s="263"/>
    </row>
    <row r="24" spans="2:8" ht="69.75" customHeight="1" x14ac:dyDescent="0.25">
      <c r="B24" s="262"/>
      <c r="C24" s="375" t="s">
        <v>199</v>
      </c>
      <c r="D24" s="368"/>
      <c r="E24" s="369" t="s">
        <v>228</v>
      </c>
      <c r="F24" s="370"/>
      <c r="G24" s="267"/>
      <c r="H24" s="263"/>
    </row>
    <row r="25" spans="2:8" ht="69.75" customHeight="1" x14ac:dyDescent="0.25">
      <c r="B25" s="262"/>
      <c r="C25" s="375" t="s">
        <v>229</v>
      </c>
      <c r="D25" s="368"/>
      <c r="E25" s="369" t="s">
        <v>230</v>
      </c>
      <c r="F25" s="370"/>
      <c r="G25" s="267"/>
      <c r="H25" s="263"/>
    </row>
    <row r="26" spans="2:8" ht="69.75" customHeight="1" x14ac:dyDescent="0.25">
      <c r="B26" s="262"/>
      <c r="C26" s="375" t="s">
        <v>216</v>
      </c>
      <c r="D26" s="368"/>
      <c r="E26" s="369" t="s">
        <v>183</v>
      </c>
      <c r="F26" s="370"/>
      <c r="G26" s="267"/>
      <c r="H26" s="263"/>
    </row>
    <row r="27" spans="2:8" ht="69.75" customHeight="1" x14ac:dyDescent="0.25">
      <c r="B27" s="262"/>
      <c r="C27" s="371" t="s">
        <v>75</v>
      </c>
      <c r="D27" s="366"/>
      <c r="E27" s="356" t="s">
        <v>227</v>
      </c>
      <c r="F27" s="357"/>
      <c r="G27" s="267"/>
      <c r="H27" s="263"/>
    </row>
    <row r="28" spans="2:8" ht="69.75" customHeight="1" x14ac:dyDescent="0.25">
      <c r="B28" s="262"/>
      <c r="C28" s="371" t="s">
        <v>217</v>
      </c>
      <c r="D28" s="366"/>
      <c r="E28" s="356" t="s">
        <v>218</v>
      </c>
      <c r="F28" s="357"/>
      <c r="G28" s="267"/>
      <c r="H28" s="263"/>
    </row>
    <row r="29" spans="2:8" ht="69.75" customHeight="1" x14ac:dyDescent="0.25">
      <c r="B29" s="262"/>
      <c r="C29" s="371" t="s">
        <v>219</v>
      </c>
      <c r="D29" s="366"/>
      <c r="E29" s="356" t="s">
        <v>220</v>
      </c>
      <c r="F29" s="357"/>
      <c r="G29" s="267"/>
      <c r="H29" s="263"/>
    </row>
    <row r="30" spans="2:8" ht="69.75" customHeight="1" x14ac:dyDescent="0.25">
      <c r="B30" s="262"/>
      <c r="C30" s="371" t="s">
        <v>47</v>
      </c>
      <c r="D30" s="366"/>
      <c r="E30" s="356" t="s">
        <v>221</v>
      </c>
      <c r="F30" s="357"/>
      <c r="G30" s="267"/>
      <c r="H30" s="263"/>
    </row>
    <row r="31" spans="2:8" ht="69.75" customHeight="1" x14ac:dyDescent="0.25">
      <c r="B31" s="262"/>
      <c r="C31" s="371" t="s">
        <v>222</v>
      </c>
      <c r="D31" s="366"/>
      <c r="E31" s="356" t="s">
        <v>223</v>
      </c>
      <c r="F31" s="357"/>
      <c r="G31" s="267"/>
      <c r="H31" s="263"/>
    </row>
    <row r="32" spans="2:8" ht="69.75" customHeight="1" x14ac:dyDescent="0.25">
      <c r="B32" s="262"/>
      <c r="C32" s="371" t="s">
        <v>224</v>
      </c>
      <c r="D32" s="366"/>
      <c r="E32" s="356" t="s">
        <v>225</v>
      </c>
      <c r="F32" s="357"/>
      <c r="G32" s="267"/>
      <c r="H32" s="263"/>
    </row>
    <row r="33" spans="2:8" ht="69.75" customHeight="1" x14ac:dyDescent="0.25">
      <c r="B33" s="262"/>
      <c r="C33" s="371" t="s">
        <v>160</v>
      </c>
      <c r="D33" s="366"/>
      <c r="E33" s="356" t="s">
        <v>226</v>
      </c>
      <c r="F33" s="357"/>
      <c r="G33" s="267"/>
      <c r="H33" s="263"/>
    </row>
    <row r="34" spans="2:8" x14ac:dyDescent="0.25">
      <c r="B34" s="262"/>
      <c r="C34" s="252"/>
      <c r="D34" s="252"/>
      <c r="E34" s="253"/>
      <c r="F34" s="253"/>
      <c r="G34" s="267"/>
      <c r="H34" s="263"/>
    </row>
    <row r="35" spans="2:8" ht="16.5" x14ac:dyDescent="0.25">
      <c r="B35" s="379" t="s">
        <v>231</v>
      </c>
      <c r="C35" s="380"/>
      <c r="D35" s="380"/>
      <c r="E35" s="380"/>
      <c r="F35" s="380"/>
      <c r="G35" s="380"/>
      <c r="H35" s="381"/>
    </row>
    <row r="36" spans="2:8" ht="14.45" customHeight="1" thickBot="1" x14ac:dyDescent="0.3">
      <c r="B36" s="268"/>
      <c r="C36" s="257"/>
      <c r="D36" s="257"/>
      <c r="E36" s="257"/>
      <c r="F36" s="257"/>
      <c r="G36" s="257"/>
      <c r="H36" s="269"/>
    </row>
    <row r="37" spans="2:8" ht="14.45" customHeight="1" thickTop="1" x14ac:dyDescent="0.25">
      <c r="B37" s="268"/>
      <c r="C37" s="358" t="s">
        <v>178</v>
      </c>
      <c r="D37" s="359"/>
      <c r="E37" s="360" t="s">
        <v>179</v>
      </c>
      <c r="F37" s="361"/>
      <c r="G37" s="257"/>
      <c r="H37" s="269"/>
    </row>
    <row r="38" spans="2:8" ht="90" customHeight="1" x14ac:dyDescent="0.25">
      <c r="B38" s="268"/>
      <c r="C38" s="371" t="s">
        <v>193</v>
      </c>
      <c r="D38" s="366"/>
      <c r="E38" s="356" t="s">
        <v>232</v>
      </c>
      <c r="F38" s="357"/>
      <c r="G38" s="257"/>
      <c r="H38" s="269"/>
    </row>
    <row r="39" spans="2:8" ht="53.45" customHeight="1" x14ac:dyDescent="0.25">
      <c r="B39" s="268"/>
      <c r="C39" s="371" t="s">
        <v>165</v>
      </c>
      <c r="D39" s="366"/>
      <c r="E39" s="356" t="s">
        <v>257</v>
      </c>
      <c r="F39" s="357"/>
      <c r="G39" s="257"/>
      <c r="H39" s="269"/>
    </row>
    <row r="40" spans="2:8" ht="54" customHeight="1" x14ac:dyDescent="0.25">
      <c r="B40" s="268"/>
      <c r="C40" s="371" t="s">
        <v>61</v>
      </c>
      <c r="D40" s="366"/>
      <c r="E40" s="356" t="s">
        <v>258</v>
      </c>
      <c r="F40" s="357"/>
      <c r="G40" s="257"/>
      <c r="H40" s="269"/>
    </row>
    <row r="41" spans="2:8" ht="32.450000000000003" customHeight="1" x14ac:dyDescent="0.25">
      <c r="B41" s="268"/>
      <c r="C41" s="371" t="s">
        <v>233</v>
      </c>
      <c r="D41" s="366"/>
      <c r="E41" s="356" t="s">
        <v>234</v>
      </c>
      <c r="F41" s="357"/>
      <c r="G41" s="257"/>
      <c r="H41" s="269"/>
    </row>
    <row r="42" spans="2:8" ht="16.5" x14ac:dyDescent="0.25">
      <c r="B42" s="268"/>
      <c r="C42" s="257"/>
      <c r="D42" s="257"/>
      <c r="E42" s="257"/>
      <c r="F42" s="257"/>
      <c r="G42" s="257"/>
      <c r="H42" s="269"/>
    </row>
    <row r="43" spans="2:8" ht="18.600000000000001" customHeight="1" x14ac:dyDescent="0.25">
      <c r="B43" s="372" t="s">
        <v>210</v>
      </c>
      <c r="C43" s="373"/>
      <c r="D43" s="373"/>
      <c r="E43" s="373"/>
      <c r="F43" s="373"/>
      <c r="G43" s="373"/>
      <c r="H43" s="374"/>
    </row>
    <row r="44" spans="2:8" ht="18.600000000000001" customHeight="1" x14ac:dyDescent="0.25">
      <c r="B44" s="254"/>
      <c r="C44" s="255"/>
      <c r="D44" s="255"/>
      <c r="E44" s="255"/>
      <c r="F44" s="255"/>
      <c r="G44" s="255"/>
      <c r="H44" s="256"/>
    </row>
    <row r="45" spans="2:8" ht="18.600000000000001" customHeight="1" x14ac:dyDescent="0.25">
      <c r="B45" s="379" t="s">
        <v>206</v>
      </c>
      <c r="C45" s="380"/>
      <c r="D45" s="380"/>
      <c r="E45" s="380"/>
      <c r="F45" s="380"/>
      <c r="G45" s="380"/>
      <c r="H45" s="381"/>
    </row>
    <row r="46" spans="2:8" ht="18.600000000000001" customHeight="1" thickBot="1" x14ac:dyDescent="0.3">
      <c r="B46" s="192"/>
      <c r="C46" s="247"/>
      <c r="D46" s="247"/>
      <c r="E46" s="247"/>
      <c r="F46" s="247"/>
      <c r="G46" s="247"/>
      <c r="H46" s="248"/>
    </row>
    <row r="47" spans="2:8" ht="18.600000000000001" customHeight="1" thickTop="1" x14ac:dyDescent="0.25">
      <c r="B47" s="192"/>
      <c r="C47" s="358" t="s">
        <v>178</v>
      </c>
      <c r="D47" s="359"/>
      <c r="E47" s="360" t="s">
        <v>179</v>
      </c>
      <c r="F47" s="361"/>
      <c r="G47" s="247"/>
      <c r="H47" s="248"/>
    </row>
    <row r="48" spans="2:8" ht="53.1" customHeight="1" x14ac:dyDescent="0.25">
      <c r="B48" s="192"/>
      <c r="C48" s="362" t="s">
        <v>168</v>
      </c>
      <c r="D48" s="355"/>
      <c r="E48" s="356" t="s">
        <v>184</v>
      </c>
      <c r="F48" s="357"/>
      <c r="G48" s="247"/>
      <c r="H48" s="248"/>
    </row>
    <row r="49" spans="2:8" ht="54" customHeight="1" x14ac:dyDescent="0.25">
      <c r="B49" s="192"/>
      <c r="C49" s="362" t="s">
        <v>87</v>
      </c>
      <c r="D49" s="355"/>
      <c r="E49" s="356" t="s">
        <v>235</v>
      </c>
      <c r="F49" s="357"/>
      <c r="G49" s="247"/>
      <c r="H49" s="248"/>
    </row>
    <row r="50" spans="2:8" ht="51.95" customHeight="1" x14ac:dyDescent="0.25">
      <c r="B50" s="192"/>
      <c r="C50" s="362" t="s">
        <v>88</v>
      </c>
      <c r="D50" s="355"/>
      <c r="E50" s="356" t="s">
        <v>237</v>
      </c>
      <c r="F50" s="357"/>
      <c r="G50" s="247"/>
      <c r="H50" s="248"/>
    </row>
    <row r="51" spans="2:8" ht="53.45" customHeight="1" x14ac:dyDescent="0.25">
      <c r="B51" s="192"/>
      <c r="C51" s="362" t="s">
        <v>111</v>
      </c>
      <c r="D51" s="355"/>
      <c r="E51" s="356" t="s">
        <v>237</v>
      </c>
      <c r="F51" s="357"/>
      <c r="G51" s="247"/>
      <c r="H51" s="248"/>
    </row>
    <row r="52" spans="2:8" ht="48.6" customHeight="1" x14ac:dyDescent="0.25">
      <c r="B52" s="192"/>
      <c r="C52" s="362" t="s">
        <v>89</v>
      </c>
      <c r="D52" s="355"/>
      <c r="E52" s="356" t="s">
        <v>238</v>
      </c>
      <c r="F52" s="357"/>
      <c r="G52" s="247"/>
      <c r="H52" s="248"/>
    </row>
    <row r="53" spans="2:8" ht="49.5" customHeight="1" x14ac:dyDescent="0.25">
      <c r="B53" s="192"/>
      <c r="C53" s="362" t="s">
        <v>90</v>
      </c>
      <c r="D53" s="355"/>
      <c r="E53" s="356" t="s">
        <v>236</v>
      </c>
      <c r="F53" s="357"/>
      <c r="G53" s="247"/>
      <c r="H53" s="248"/>
    </row>
    <row r="54" spans="2:8" ht="50.1" customHeight="1" x14ac:dyDescent="0.25">
      <c r="B54" s="192"/>
      <c r="C54" s="362" t="s">
        <v>106</v>
      </c>
      <c r="D54" s="355"/>
      <c r="E54" s="356" t="s">
        <v>241</v>
      </c>
      <c r="F54" s="357"/>
      <c r="G54" s="247"/>
      <c r="H54" s="248"/>
    </row>
    <row r="55" spans="2:8" ht="29.45" customHeight="1" x14ac:dyDescent="0.25">
      <c r="B55" s="192"/>
      <c r="C55" s="362" t="s">
        <v>110</v>
      </c>
      <c r="D55" s="355"/>
      <c r="E55" s="356" t="s">
        <v>239</v>
      </c>
      <c r="F55" s="357"/>
      <c r="G55" s="247"/>
      <c r="H55" s="248"/>
    </row>
    <row r="56" spans="2:8" ht="39.950000000000003" customHeight="1" x14ac:dyDescent="0.25">
      <c r="B56" s="192"/>
      <c r="C56" s="362" t="s">
        <v>114</v>
      </c>
      <c r="D56" s="355"/>
      <c r="E56" s="356" t="s">
        <v>240</v>
      </c>
      <c r="F56" s="357"/>
      <c r="G56" s="247"/>
      <c r="H56" s="248"/>
    </row>
    <row r="57" spans="2:8" ht="29.45" customHeight="1" x14ac:dyDescent="0.25">
      <c r="B57" s="192"/>
      <c r="C57" s="362" t="s">
        <v>10</v>
      </c>
      <c r="D57" s="355"/>
      <c r="E57" s="356" t="s">
        <v>196</v>
      </c>
      <c r="F57" s="357"/>
      <c r="G57" s="247"/>
      <c r="H57" s="248"/>
    </row>
    <row r="58" spans="2:8" ht="18.600000000000001" customHeight="1" x14ac:dyDescent="0.25">
      <c r="B58" s="192"/>
      <c r="C58" s="247"/>
      <c r="D58" s="247"/>
      <c r="E58" s="247"/>
      <c r="F58" s="247"/>
      <c r="G58" s="247"/>
      <c r="H58" s="248"/>
    </row>
    <row r="59" spans="2:8" ht="18.600000000000001" customHeight="1" x14ac:dyDescent="0.25">
      <c r="B59" s="376" t="s">
        <v>209</v>
      </c>
      <c r="C59" s="377"/>
      <c r="D59" s="377"/>
      <c r="E59" s="377"/>
      <c r="F59" s="377"/>
      <c r="G59" s="377"/>
      <c r="H59" s="378"/>
    </row>
    <row r="60" spans="2:8" ht="18.600000000000001" customHeight="1" x14ac:dyDescent="0.25">
      <c r="B60" s="192"/>
      <c r="C60" s="247"/>
      <c r="D60" s="247"/>
      <c r="E60" s="247"/>
      <c r="F60" s="247"/>
      <c r="G60" s="247"/>
      <c r="H60" s="248"/>
    </row>
    <row r="61" spans="2:8" ht="18.600000000000001" customHeight="1" x14ac:dyDescent="0.25">
      <c r="B61" s="363" t="s">
        <v>207</v>
      </c>
      <c r="C61" s="364"/>
      <c r="D61" s="364"/>
      <c r="E61" s="364"/>
      <c r="F61" s="364"/>
      <c r="G61" s="364"/>
      <c r="H61" s="365"/>
    </row>
    <row r="62" spans="2:8" ht="18.600000000000001" customHeight="1" x14ac:dyDescent="0.25">
      <c r="B62" s="241"/>
      <c r="C62" s="242"/>
      <c r="D62" s="242"/>
      <c r="E62" s="242"/>
      <c r="F62" s="242"/>
      <c r="G62" s="242"/>
      <c r="H62" s="243"/>
    </row>
    <row r="63" spans="2:8" ht="30" customHeight="1" x14ac:dyDescent="0.25">
      <c r="B63" s="379" t="s">
        <v>208</v>
      </c>
      <c r="C63" s="380"/>
      <c r="D63" s="380"/>
      <c r="E63" s="380"/>
      <c r="F63" s="380"/>
      <c r="G63" s="380"/>
      <c r="H63" s="381"/>
    </row>
    <row r="64" spans="2:8" ht="17.25" thickBot="1" x14ac:dyDescent="0.3">
      <c r="B64" s="192"/>
      <c r="C64" s="247"/>
      <c r="D64" s="247"/>
      <c r="E64" s="247"/>
      <c r="F64" s="247"/>
      <c r="G64" s="247"/>
      <c r="H64" s="248"/>
    </row>
    <row r="65" spans="2:8" ht="30" customHeight="1" thickTop="1" x14ac:dyDescent="0.25">
      <c r="B65" s="192"/>
      <c r="C65" s="358" t="s">
        <v>178</v>
      </c>
      <c r="D65" s="359"/>
      <c r="E65" s="360" t="s">
        <v>179</v>
      </c>
      <c r="F65" s="361"/>
      <c r="G65" s="247"/>
      <c r="H65" s="248"/>
    </row>
    <row r="66" spans="2:8" ht="30" customHeight="1" x14ac:dyDescent="0.25">
      <c r="B66" s="192"/>
      <c r="C66" s="362" t="s">
        <v>121</v>
      </c>
      <c r="D66" s="355"/>
      <c r="E66" s="356" t="s">
        <v>242</v>
      </c>
      <c r="F66" s="357"/>
      <c r="G66" s="247"/>
      <c r="H66" s="248"/>
    </row>
    <row r="67" spans="2:8" ht="44.45" customHeight="1" x14ac:dyDescent="0.25">
      <c r="B67" s="192"/>
      <c r="C67" s="362" t="s">
        <v>122</v>
      </c>
      <c r="D67" s="355"/>
      <c r="E67" s="356" t="s">
        <v>243</v>
      </c>
      <c r="F67" s="357"/>
      <c r="G67" s="247"/>
      <c r="H67" s="248"/>
    </row>
    <row r="68" spans="2:8" ht="51" customHeight="1" x14ac:dyDescent="0.25">
      <c r="B68" s="192"/>
      <c r="C68" s="362" t="s">
        <v>171</v>
      </c>
      <c r="D68" s="355"/>
      <c r="E68" s="356" t="s">
        <v>244</v>
      </c>
      <c r="F68" s="357"/>
      <c r="G68" s="247"/>
      <c r="H68" s="248"/>
    </row>
    <row r="69" spans="2:8" ht="76.5" customHeight="1" x14ac:dyDescent="0.25">
      <c r="B69" s="192"/>
      <c r="C69" s="362" t="s">
        <v>245</v>
      </c>
      <c r="D69" s="355"/>
      <c r="E69" s="356" t="s">
        <v>185</v>
      </c>
      <c r="F69" s="357"/>
      <c r="G69" s="247"/>
      <c r="H69" s="248"/>
    </row>
    <row r="70" spans="2:8" ht="30" customHeight="1" x14ac:dyDescent="0.25">
      <c r="B70" s="192"/>
      <c r="C70" s="362" t="s">
        <v>145</v>
      </c>
      <c r="D70" s="355"/>
      <c r="E70" s="356" t="s">
        <v>247</v>
      </c>
      <c r="F70" s="357"/>
      <c r="G70" s="247"/>
      <c r="H70" s="248"/>
    </row>
    <row r="71" spans="2:8" ht="30" customHeight="1" x14ac:dyDescent="0.25">
      <c r="B71" s="192"/>
      <c r="C71" s="362" t="s">
        <v>248</v>
      </c>
      <c r="D71" s="355"/>
      <c r="E71" s="356" t="s">
        <v>249</v>
      </c>
      <c r="F71" s="357"/>
      <c r="G71" s="247"/>
      <c r="H71" s="248"/>
    </row>
    <row r="72" spans="2:8" ht="30" customHeight="1" x14ac:dyDescent="0.25">
      <c r="B72" s="192"/>
      <c r="C72" s="362" t="s">
        <v>250</v>
      </c>
      <c r="D72" s="355"/>
      <c r="E72" s="356" t="s">
        <v>251</v>
      </c>
      <c r="F72" s="357"/>
      <c r="G72" s="247"/>
      <c r="H72" s="248"/>
    </row>
    <row r="73" spans="2:8" ht="53.45" customHeight="1" x14ac:dyDescent="0.25">
      <c r="B73" s="192"/>
      <c r="C73" s="362" t="s">
        <v>129</v>
      </c>
      <c r="D73" s="355"/>
      <c r="E73" s="356" t="s">
        <v>246</v>
      </c>
      <c r="F73" s="357"/>
      <c r="G73" s="247"/>
      <c r="H73" s="248"/>
    </row>
    <row r="74" spans="2:8" ht="30" customHeight="1" x14ac:dyDescent="0.25">
      <c r="B74" s="192"/>
      <c r="C74" s="247"/>
      <c r="D74" s="247"/>
      <c r="E74" s="247"/>
      <c r="F74" s="247"/>
      <c r="G74" s="247"/>
      <c r="H74" s="248"/>
    </row>
    <row r="75" spans="2:8" ht="18.600000000000001" customHeight="1" x14ac:dyDescent="0.25">
      <c r="B75" s="363" t="s">
        <v>211</v>
      </c>
      <c r="C75" s="364"/>
      <c r="D75" s="364"/>
      <c r="E75" s="364"/>
      <c r="F75" s="364"/>
      <c r="G75" s="364"/>
      <c r="H75" s="365"/>
    </row>
    <row r="76" spans="2:8" ht="18.600000000000001" customHeight="1" x14ac:dyDescent="0.25">
      <c r="B76" s="249"/>
      <c r="C76" s="250"/>
      <c r="D76" s="250"/>
      <c r="E76" s="250"/>
      <c r="F76" s="250"/>
      <c r="G76" s="250"/>
      <c r="H76" s="251"/>
    </row>
    <row r="77" spans="2:8" ht="18.600000000000001" customHeight="1" x14ac:dyDescent="0.25">
      <c r="B77" s="363" t="s">
        <v>212</v>
      </c>
      <c r="C77" s="364"/>
      <c r="D77" s="364"/>
      <c r="E77" s="364"/>
      <c r="F77" s="364"/>
      <c r="G77" s="364"/>
      <c r="H77" s="365"/>
    </row>
    <row r="78" spans="2:8" ht="18.600000000000001" customHeight="1" x14ac:dyDescent="0.25">
      <c r="B78" s="249"/>
      <c r="C78" s="250"/>
      <c r="D78" s="250"/>
      <c r="E78" s="250"/>
      <c r="F78" s="250"/>
      <c r="G78" s="250"/>
      <c r="H78" s="251"/>
    </row>
    <row r="79" spans="2:8" ht="18.600000000000001" customHeight="1" x14ac:dyDescent="0.25">
      <c r="B79" s="363" t="s">
        <v>213</v>
      </c>
      <c r="C79" s="364"/>
      <c r="D79" s="364"/>
      <c r="E79" s="364"/>
      <c r="F79" s="364"/>
      <c r="G79" s="364"/>
      <c r="H79" s="365"/>
    </row>
    <row r="80" spans="2:8" ht="16.5" x14ac:dyDescent="0.25">
      <c r="B80" s="192"/>
      <c r="C80" s="270"/>
      <c r="D80" s="270"/>
      <c r="E80" s="270"/>
      <c r="F80" s="270"/>
      <c r="G80" s="270"/>
      <c r="H80" s="193"/>
    </row>
    <row r="81" spans="2:8" ht="16.5" x14ac:dyDescent="0.25">
      <c r="B81" s="192"/>
      <c r="C81" s="270"/>
      <c r="D81" s="270"/>
      <c r="E81" s="270"/>
      <c r="F81" s="270"/>
      <c r="G81" s="270"/>
      <c r="H81" s="193"/>
    </row>
    <row r="82" spans="2:8" ht="16.5" x14ac:dyDescent="0.25">
      <c r="B82" s="192" t="s">
        <v>254</v>
      </c>
      <c r="C82" s="270"/>
      <c r="D82" s="270"/>
      <c r="E82" s="270"/>
      <c r="F82" s="270"/>
      <c r="G82" s="270"/>
      <c r="H82" s="193"/>
    </row>
    <row r="83" spans="2:8" ht="16.5" x14ac:dyDescent="0.25">
      <c r="B83" s="192"/>
      <c r="C83" s="270"/>
      <c r="D83" s="270"/>
      <c r="E83" s="270"/>
      <c r="F83" s="270"/>
      <c r="G83" s="270"/>
      <c r="H83" s="193"/>
    </row>
    <row r="84" spans="2:8" ht="15.75" thickBot="1" x14ac:dyDescent="0.3">
      <c r="B84" s="262"/>
      <c r="C84" s="267"/>
      <c r="D84" s="271"/>
      <c r="E84" s="272"/>
      <c r="F84" s="272"/>
      <c r="G84" s="273"/>
      <c r="H84" s="263"/>
    </row>
    <row r="85" spans="2:8" ht="15.75" thickTop="1" x14ac:dyDescent="0.25">
      <c r="B85" s="274" t="s">
        <v>255</v>
      </c>
      <c r="C85" s="400" t="s">
        <v>178</v>
      </c>
      <c r="D85" s="359"/>
      <c r="E85" s="360" t="s">
        <v>179</v>
      </c>
      <c r="F85" s="361"/>
      <c r="G85" s="267"/>
      <c r="H85" s="263"/>
    </row>
    <row r="86" spans="2:8" s="191" customFormat="1" x14ac:dyDescent="0.25">
      <c r="B86" s="278">
        <v>2</v>
      </c>
      <c r="C86" s="367" t="s">
        <v>180</v>
      </c>
      <c r="D86" s="368"/>
      <c r="E86" s="369" t="s">
        <v>181</v>
      </c>
      <c r="F86" s="370"/>
      <c r="G86" s="275"/>
      <c r="H86" s="194"/>
    </row>
    <row r="87" spans="2:8" s="191" customFormat="1" ht="17.25" customHeight="1" x14ac:dyDescent="0.25">
      <c r="B87" s="278">
        <v>2</v>
      </c>
      <c r="C87" s="367" t="s">
        <v>214</v>
      </c>
      <c r="D87" s="368"/>
      <c r="E87" s="369" t="s">
        <v>182</v>
      </c>
      <c r="F87" s="370"/>
      <c r="G87" s="275"/>
      <c r="H87" s="194"/>
    </row>
    <row r="88" spans="2:8" s="191" customFormat="1" ht="25.5" customHeight="1" x14ac:dyDescent="0.25">
      <c r="B88" s="278">
        <v>2</v>
      </c>
      <c r="C88" s="367" t="s">
        <v>199</v>
      </c>
      <c r="D88" s="368"/>
      <c r="E88" s="369" t="s">
        <v>228</v>
      </c>
      <c r="F88" s="370"/>
      <c r="G88" s="275"/>
      <c r="H88" s="194"/>
    </row>
    <row r="89" spans="2:8" s="191" customFormat="1" ht="25.5" customHeight="1" x14ac:dyDescent="0.25">
      <c r="B89" s="278">
        <v>2</v>
      </c>
      <c r="C89" s="367" t="s">
        <v>229</v>
      </c>
      <c r="D89" s="368"/>
      <c r="E89" s="369" t="s">
        <v>230</v>
      </c>
      <c r="F89" s="370"/>
      <c r="G89" s="275"/>
      <c r="H89" s="194"/>
    </row>
    <row r="90" spans="2:8" s="191" customFormat="1" ht="66.95" customHeight="1" x14ac:dyDescent="0.25">
      <c r="B90" s="278">
        <v>2</v>
      </c>
      <c r="C90" s="367" t="s">
        <v>216</v>
      </c>
      <c r="D90" s="368"/>
      <c r="E90" s="369" t="s">
        <v>183</v>
      </c>
      <c r="F90" s="370"/>
      <c r="G90" s="275"/>
      <c r="H90" s="194"/>
    </row>
    <row r="91" spans="2:8" s="191" customFormat="1" ht="67.5" customHeight="1" x14ac:dyDescent="0.25">
      <c r="B91" s="278">
        <v>2</v>
      </c>
      <c r="C91" s="355" t="s">
        <v>75</v>
      </c>
      <c r="D91" s="366"/>
      <c r="E91" s="356" t="s">
        <v>227</v>
      </c>
      <c r="F91" s="357"/>
      <c r="G91" s="275"/>
      <c r="H91" s="194"/>
    </row>
    <row r="92" spans="2:8" s="191" customFormat="1" ht="43.5" customHeight="1" x14ac:dyDescent="0.25">
      <c r="B92" s="278">
        <v>2</v>
      </c>
      <c r="C92" s="355" t="s">
        <v>217</v>
      </c>
      <c r="D92" s="366"/>
      <c r="E92" s="356" t="s">
        <v>218</v>
      </c>
      <c r="F92" s="357"/>
      <c r="G92" s="275"/>
      <c r="H92" s="194"/>
    </row>
    <row r="93" spans="2:8" s="191" customFormat="1" ht="35.1" customHeight="1" x14ac:dyDescent="0.25">
      <c r="B93" s="278">
        <v>2</v>
      </c>
      <c r="C93" s="355" t="s">
        <v>219</v>
      </c>
      <c r="D93" s="366"/>
      <c r="E93" s="356" t="s">
        <v>220</v>
      </c>
      <c r="F93" s="357"/>
      <c r="G93" s="275"/>
      <c r="H93" s="194"/>
    </row>
    <row r="94" spans="2:8" s="191" customFormat="1" ht="72.75" customHeight="1" x14ac:dyDescent="0.25">
      <c r="B94" s="278">
        <v>2</v>
      </c>
      <c r="C94" s="355" t="s">
        <v>47</v>
      </c>
      <c r="D94" s="366"/>
      <c r="E94" s="356" t="s">
        <v>252</v>
      </c>
      <c r="F94" s="357"/>
      <c r="G94" s="275"/>
      <c r="H94" s="194"/>
    </row>
    <row r="95" spans="2:8" s="191" customFormat="1" ht="93.95" customHeight="1" x14ac:dyDescent="0.25">
      <c r="B95" s="278">
        <v>2</v>
      </c>
      <c r="C95" s="355" t="s">
        <v>222</v>
      </c>
      <c r="D95" s="366"/>
      <c r="E95" s="356" t="s">
        <v>223</v>
      </c>
      <c r="F95" s="357"/>
      <c r="G95" s="275"/>
      <c r="H95" s="194"/>
    </row>
    <row r="96" spans="2:8" s="191" customFormat="1" ht="93.95" customHeight="1" x14ac:dyDescent="0.25">
      <c r="B96" s="278">
        <v>2</v>
      </c>
      <c r="C96" s="355" t="s">
        <v>224</v>
      </c>
      <c r="D96" s="366"/>
      <c r="E96" s="356" t="s">
        <v>225</v>
      </c>
      <c r="F96" s="357"/>
      <c r="G96" s="275"/>
      <c r="H96" s="194"/>
    </row>
    <row r="97" spans="2:8" s="191" customFormat="1" x14ac:dyDescent="0.25">
      <c r="B97" s="278">
        <v>2</v>
      </c>
      <c r="C97" s="355" t="s">
        <v>160</v>
      </c>
      <c r="D97" s="366"/>
      <c r="E97" s="356" t="s">
        <v>226</v>
      </c>
      <c r="F97" s="357"/>
      <c r="G97" s="275"/>
      <c r="H97" s="194"/>
    </row>
    <row r="98" spans="2:8" s="191" customFormat="1" ht="66.599999999999994" customHeight="1" x14ac:dyDescent="0.25">
      <c r="B98" s="278">
        <v>3</v>
      </c>
      <c r="C98" s="355" t="s">
        <v>193</v>
      </c>
      <c r="D98" s="366"/>
      <c r="E98" s="356" t="s">
        <v>232</v>
      </c>
      <c r="F98" s="357"/>
      <c r="G98" s="275"/>
      <c r="H98" s="194"/>
    </row>
    <row r="99" spans="2:8" s="191" customFormat="1" ht="66.599999999999994" customHeight="1" x14ac:dyDescent="0.25">
      <c r="B99" s="278">
        <v>3</v>
      </c>
      <c r="C99" s="355" t="s">
        <v>165</v>
      </c>
      <c r="D99" s="366"/>
      <c r="E99" s="356" t="s">
        <v>257</v>
      </c>
      <c r="F99" s="357"/>
      <c r="G99" s="275"/>
      <c r="H99" s="194"/>
    </row>
    <row r="100" spans="2:8" s="191" customFormat="1" ht="62.45" customHeight="1" x14ac:dyDescent="0.25">
      <c r="B100" s="278">
        <v>3</v>
      </c>
      <c r="C100" s="355" t="s">
        <v>61</v>
      </c>
      <c r="D100" s="366"/>
      <c r="E100" s="356" t="s">
        <v>258</v>
      </c>
      <c r="F100" s="357"/>
      <c r="G100" s="275"/>
      <c r="H100" s="194"/>
    </row>
    <row r="101" spans="2:8" s="191" customFormat="1" ht="38.450000000000003" customHeight="1" x14ac:dyDescent="0.25">
      <c r="B101" s="278">
        <v>3</v>
      </c>
      <c r="C101" s="355" t="s">
        <v>233</v>
      </c>
      <c r="D101" s="366"/>
      <c r="E101" s="356" t="s">
        <v>234</v>
      </c>
      <c r="F101" s="357"/>
      <c r="G101" s="275"/>
      <c r="H101" s="194"/>
    </row>
    <row r="102" spans="2:8" ht="59.25" customHeight="1" x14ac:dyDescent="0.25">
      <c r="B102" s="279">
        <v>5</v>
      </c>
      <c r="C102" s="354" t="s">
        <v>168</v>
      </c>
      <c r="D102" s="355"/>
      <c r="E102" s="356" t="s">
        <v>253</v>
      </c>
      <c r="F102" s="357"/>
      <c r="G102" s="267"/>
      <c r="H102" s="263"/>
    </row>
    <row r="103" spans="2:8" ht="59.25" customHeight="1" x14ac:dyDescent="0.25">
      <c r="B103" s="279">
        <v>5</v>
      </c>
      <c r="C103" s="354" t="s">
        <v>87</v>
      </c>
      <c r="D103" s="355"/>
      <c r="E103" s="356" t="s">
        <v>235</v>
      </c>
      <c r="F103" s="357"/>
      <c r="G103" s="267"/>
      <c r="H103" s="263"/>
    </row>
    <row r="104" spans="2:8" ht="59.25" customHeight="1" x14ac:dyDescent="0.25">
      <c r="B104" s="279">
        <v>5</v>
      </c>
      <c r="C104" s="354" t="s">
        <v>88</v>
      </c>
      <c r="D104" s="355"/>
      <c r="E104" s="356" t="s">
        <v>237</v>
      </c>
      <c r="F104" s="357"/>
      <c r="G104" s="267"/>
      <c r="H104" s="263"/>
    </row>
    <row r="105" spans="2:8" ht="59.25" customHeight="1" x14ac:dyDescent="0.25">
      <c r="B105" s="279">
        <v>5</v>
      </c>
      <c r="C105" s="354" t="s">
        <v>111</v>
      </c>
      <c r="D105" s="355"/>
      <c r="E105" s="356" t="s">
        <v>237</v>
      </c>
      <c r="F105" s="357"/>
      <c r="G105" s="267"/>
      <c r="H105" s="263"/>
    </row>
    <row r="106" spans="2:8" ht="47.45" customHeight="1" x14ac:dyDescent="0.25">
      <c r="B106" s="279">
        <v>5</v>
      </c>
      <c r="C106" s="354" t="s">
        <v>89</v>
      </c>
      <c r="D106" s="355"/>
      <c r="E106" s="356" t="s">
        <v>238</v>
      </c>
      <c r="F106" s="357"/>
      <c r="G106" s="267"/>
      <c r="H106" s="263"/>
    </row>
    <row r="107" spans="2:8" ht="45.6" customHeight="1" x14ac:dyDescent="0.25">
      <c r="B107" s="279">
        <v>5</v>
      </c>
      <c r="C107" s="354" t="s">
        <v>90</v>
      </c>
      <c r="D107" s="355"/>
      <c r="E107" s="356" t="s">
        <v>236</v>
      </c>
      <c r="F107" s="357"/>
      <c r="G107" s="267"/>
      <c r="H107" s="263"/>
    </row>
    <row r="108" spans="2:8" ht="32.450000000000003" customHeight="1" x14ac:dyDescent="0.25">
      <c r="B108" s="279">
        <v>5</v>
      </c>
      <c r="C108" s="354" t="s">
        <v>106</v>
      </c>
      <c r="D108" s="355"/>
      <c r="E108" s="356" t="s">
        <v>241</v>
      </c>
      <c r="F108" s="357"/>
      <c r="G108" s="267"/>
      <c r="H108" s="263"/>
    </row>
    <row r="109" spans="2:8" ht="33.6" customHeight="1" x14ac:dyDescent="0.25">
      <c r="B109" s="279">
        <v>5</v>
      </c>
      <c r="C109" s="354" t="s">
        <v>110</v>
      </c>
      <c r="D109" s="355"/>
      <c r="E109" s="356" t="s">
        <v>239</v>
      </c>
      <c r="F109" s="357"/>
      <c r="G109" s="267"/>
      <c r="H109" s="263"/>
    </row>
    <row r="110" spans="2:8" ht="33.6" customHeight="1" x14ac:dyDescent="0.25">
      <c r="B110" s="279">
        <v>5</v>
      </c>
      <c r="C110" s="354" t="s">
        <v>114</v>
      </c>
      <c r="D110" s="355"/>
      <c r="E110" s="356" t="s">
        <v>240</v>
      </c>
      <c r="F110" s="357"/>
      <c r="G110" s="267"/>
      <c r="H110" s="263"/>
    </row>
    <row r="111" spans="2:8" x14ac:dyDescent="0.25">
      <c r="B111" s="279">
        <v>5</v>
      </c>
      <c r="C111" s="354" t="s">
        <v>10</v>
      </c>
      <c r="D111" s="355"/>
      <c r="E111" s="356" t="s">
        <v>196</v>
      </c>
      <c r="F111" s="357"/>
      <c r="G111" s="267"/>
      <c r="H111" s="263"/>
    </row>
    <row r="112" spans="2:8" ht="24.95" customHeight="1" x14ac:dyDescent="0.25">
      <c r="B112" s="279">
        <v>8</v>
      </c>
      <c r="C112" s="354" t="s">
        <v>121</v>
      </c>
      <c r="D112" s="355"/>
      <c r="E112" s="356" t="s">
        <v>242</v>
      </c>
      <c r="F112" s="357"/>
      <c r="G112" s="267"/>
      <c r="H112" s="263"/>
    </row>
    <row r="113" spans="2:8" ht="46.5" customHeight="1" x14ac:dyDescent="0.25">
      <c r="B113" s="279">
        <v>8</v>
      </c>
      <c r="C113" s="354" t="s">
        <v>122</v>
      </c>
      <c r="D113" s="355"/>
      <c r="E113" s="356" t="s">
        <v>243</v>
      </c>
      <c r="F113" s="357"/>
      <c r="G113" s="267"/>
      <c r="H113" s="263"/>
    </row>
    <row r="114" spans="2:8" ht="46.5" customHeight="1" x14ac:dyDescent="0.25">
      <c r="B114" s="279">
        <v>8</v>
      </c>
      <c r="C114" s="354" t="s">
        <v>171</v>
      </c>
      <c r="D114" s="355"/>
      <c r="E114" s="356" t="s">
        <v>244</v>
      </c>
      <c r="F114" s="357"/>
      <c r="G114" s="267"/>
      <c r="H114" s="263"/>
    </row>
    <row r="115" spans="2:8" s="191" customFormat="1" ht="82.5" customHeight="1" x14ac:dyDescent="0.25">
      <c r="B115" s="278">
        <v>8</v>
      </c>
      <c r="C115" s="354" t="s">
        <v>245</v>
      </c>
      <c r="D115" s="355"/>
      <c r="E115" s="356" t="s">
        <v>185</v>
      </c>
      <c r="F115" s="357"/>
      <c r="G115" s="275"/>
      <c r="H115" s="194"/>
    </row>
    <row r="116" spans="2:8" s="191" customFormat="1" ht="33.950000000000003" customHeight="1" x14ac:dyDescent="0.25">
      <c r="B116" s="278">
        <v>8</v>
      </c>
      <c r="C116" s="354" t="s">
        <v>145</v>
      </c>
      <c r="D116" s="355"/>
      <c r="E116" s="356" t="s">
        <v>247</v>
      </c>
      <c r="F116" s="357"/>
      <c r="G116" s="275"/>
      <c r="H116" s="194"/>
    </row>
    <row r="117" spans="2:8" s="191" customFormat="1" ht="33.950000000000003" customHeight="1" x14ac:dyDescent="0.25">
      <c r="B117" s="278">
        <v>8</v>
      </c>
      <c r="C117" s="354" t="s">
        <v>248</v>
      </c>
      <c r="D117" s="355"/>
      <c r="E117" s="356" t="s">
        <v>249</v>
      </c>
      <c r="F117" s="357"/>
      <c r="G117" s="275"/>
      <c r="H117" s="194"/>
    </row>
    <row r="118" spans="2:8" s="191" customFormat="1" ht="33.950000000000003" customHeight="1" x14ac:dyDescent="0.25">
      <c r="B118" s="278">
        <v>8</v>
      </c>
      <c r="C118" s="354" t="s">
        <v>250</v>
      </c>
      <c r="D118" s="355"/>
      <c r="E118" s="356" t="s">
        <v>251</v>
      </c>
      <c r="F118" s="357"/>
      <c r="G118" s="275"/>
      <c r="H118" s="194"/>
    </row>
    <row r="119" spans="2:8" s="191" customFormat="1" ht="46.5" customHeight="1" x14ac:dyDescent="0.25">
      <c r="B119" s="278">
        <v>8</v>
      </c>
      <c r="C119" s="354" t="s">
        <v>129</v>
      </c>
      <c r="D119" s="355"/>
      <c r="E119" s="356" t="s">
        <v>246</v>
      </c>
      <c r="F119" s="357"/>
      <c r="G119" s="275"/>
      <c r="H119" s="194"/>
    </row>
    <row r="120" spans="2:8" ht="6.75" customHeight="1" thickBot="1" x14ac:dyDescent="0.3">
      <c r="B120" s="262"/>
      <c r="C120" s="382"/>
      <c r="D120" s="383"/>
      <c r="E120" s="384"/>
      <c r="F120" s="385"/>
      <c r="G120" s="267"/>
      <c r="H120" s="263"/>
    </row>
    <row r="121" spans="2:8" ht="15.75" thickTop="1" x14ac:dyDescent="0.25">
      <c r="B121" s="262"/>
      <c r="C121" s="276"/>
      <c r="D121" s="276"/>
      <c r="E121" s="277"/>
      <c r="F121" s="277"/>
      <c r="G121" s="267"/>
      <c r="H121" s="263"/>
    </row>
    <row r="122" spans="2:8" ht="15.75" thickBot="1" x14ac:dyDescent="0.3">
      <c r="B122" s="264"/>
      <c r="C122" s="265"/>
      <c r="D122" s="265"/>
      <c r="E122" s="265"/>
      <c r="F122" s="265"/>
      <c r="G122" s="265"/>
      <c r="H122" s="266"/>
    </row>
    <row r="126" spans="2:8" x14ac:dyDescent="0.25">
      <c r="B126" s="295" t="s">
        <v>267</v>
      </c>
    </row>
    <row r="127" spans="2:8" ht="48" customHeight="1" x14ac:dyDescent="0.25">
      <c r="B127" s="352" t="s">
        <v>268</v>
      </c>
      <c r="C127" s="352"/>
    </row>
    <row r="128" spans="2:8" x14ac:dyDescent="0.25">
      <c r="B128" s="353">
        <v>44342</v>
      </c>
      <c r="C128" s="353"/>
    </row>
  </sheetData>
  <sheetProtection sheet="1" scenarios="1" formatCells="0" formatColumns="0" formatRows="0"/>
  <autoFilter ref="B85:H119" xr:uid="{00000000-0009-0000-0000-000000000000}">
    <filterColumn colId="1" showButton="0"/>
    <filterColumn colId="3" showButton="0"/>
  </autoFilter>
  <mergeCells count="170">
    <mergeCell ref="B2:H2"/>
    <mergeCell ref="B4:H5"/>
    <mergeCell ref="B6:H6"/>
    <mergeCell ref="B7:H7"/>
    <mergeCell ref="C85:D85"/>
    <mergeCell ref="E85:F85"/>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 ref="C119:D119"/>
    <mergeCell ref="E119:F119"/>
    <mergeCell ref="C120:D120"/>
    <mergeCell ref="E120:F120"/>
    <mergeCell ref="C118:D118"/>
    <mergeCell ref="E118:F118"/>
    <mergeCell ref="C117:D117"/>
    <mergeCell ref="E117:F117"/>
    <mergeCell ref="C115:D115"/>
    <mergeCell ref="E115:F115"/>
    <mergeCell ref="C116:D116"/>
    <mergeCell ref="E116:F116"/>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C37:D37"/>
    <mergeCell ref="E37:F37"/>
    <mergeCell ref="C38:D38"/>
    <mergeCell ref="E38:F38"/>
    <mergeCell ref="C89:D89"/>
    <mergeCell ref="E89:F89"/>
    <mergeCell ref="E86:F86"/>
    <mergeCell ref="C87:D87"/>
    <mergeCell ref="E87:F87"/>
    <mergeCell ref="C114:D114"/>
    <mergeCell ref="E114:F114"/>
    <mergeCell ref="C102:D102"/>
    <mergeCell ref="E102:F102"/>
    <mergeCell ref="C104:D104"/>
    <mergeCell ref="E104:F104"/>
    <mergeCell ref="C105:D105"/>
    <mergeCell ref="E105:F105"/>
    <mergeCell ref="C95:D95"/>
    <mergeCell ref="E95:F95"/>
    <mergeCell ref="C97:D97"/>
    <mergeCell ref="E97:F97"/>
    <mergeCell ref="C96:D96"/>
    <mergeCell ref="C101:D101"/>
    <mergeCell ref="E101:F101"/>
    <mergeCell ref="C100:D100"/>
    <mergeCell ref="E100:F100"/>
    <mergeCell ref="E92:F92"/>
    <mergeCell ref="C86:D86"/>
    <mergeCell ref="C39:D39"/>
    <mergeCell ref="E39:F39"/>
    <mergeCell ref="B43:H43"/>
    <mergeCell ref="C99:D99"/>
    <mergeCell ref="E99:F99"/>
    <mergeCell ref="C49:D49"/>
    <mergeCell ref="E49:F49"/>
    <mergeCell ref="C98:D98"/>
    <mergeCell ref="E98:F98"/>
    <mergeCell ref="C40:D40"/>
    <mergeCell ref="E40:F40"/>
    <mergeCell ref="C41:D41"/>
    <mergeCell ref="E41:F41"/>
    <mergeCell ref="C55:D55"/>
    <mergeCell ref="E55:F55"/>
    <mergeCell ref="E96:F96"/>
    <mergeCell ref="C88:D88"/>
    <mergeCell ref="E88:F88"/>
    <mergeCell ref="B75:H75"/>
    <mergeCell ref="B77:H77"/>
    <mergeCell ref="C47:D47"/>
    <mergeCell ref="E47:F47"/>
    <mergeCell ref="C48:D48"/>
    <mergeCell ref="E48:F48"/>
    <mergeCell ref="C50:D50"/>
    <mergeCell ref="E50:F50"/>
    <mergeCell ref="C51:D51"/>
    <mergeCell ref="E51:F51"/>
    <mergeCell ref="C52:D52"/>
    <mergeCell ref="E52:F52"/>
    <mergeCell ref="C56:D56"/>
    <mergeCell ref="E56:F56"/>
    <mergeCell ref="C57:D57"/>
    <mergeCell ref="E57:F57"/>
    <mergeCell ref="C53:D53"/>
    <mergeCell ref="E53:F53"/>
    <mergeCell ref="C54:D54"/>
    <mergeCell ref="E54:F54"/>
    <mergeCell ref="B79:H79"/>
    <mergeCell ref="C93:D93"/>
    <mergeCell ref="C70:D70"/>
    <mergeCell ref="E70:F70"/>
    <mergeCell ref="C109:D109"/>
    <mergeCell ref="E109:F109"/>
    <mergeCell ref="C110:D110"/>
    <mergeCell ref="E110:F110"/>
    <mergeCell ref="C106:D106"/>
    <mergeCell ref="E106:F106"/>
    <mergeCell ref="C107:D107"/>
    <mergeCell ref="E107:F107"/>
    <mergeCell ref="C108:D108"/>
    <mergeCell ref="E108:F108"/>
    <mergeCell ref="C103:D103"/>
    <mergeCell ref="E103:F103"/>
    <mergeCell ref="E93:F93"/>
    <mergeCell ref="C94:D94"/>
    <mergeCell ref="E94:F94"/>
    <mergeCell ref="C90:D90"/>
    <mergeCell ref="E90:F90"/>
    <mergeCell ref="C91:D91"/>
    <mergeCell ref="E91:F91"/>
    <mergeCell ref="C92:D92"/>
    <mergeCell ref="B127:C127"/>
    <mergeCell ref="B128:C128"/>
    <mergeCell ref="C111:D111"/>
    <mergeCell ref="E111:F111"/>
    <mergeCell ref="C65:D65"/>
    <mergeCell ref="E65:F65"/>
    <mergeCell ref="C66:D66"/>
    <mergeCell ref="E66:F66"/>
    <mergeCell ref="C67:D67"/>
    <mergeCell ref="E67:F67"/>
    <mergeCell ref="C113:D113"/>
    <mergeCell ref="E113:F113"/>
    <mergeCell ref="C112:D112"/>
    <mergeCell ref="E112:F112"/>
    <mergeCell ref="C71:D71"/>
    <mergeCell ref="E71:F71"/>
    <mergeCell ref="C72:D72"/>
    <mergeCell ref="E72:F72"/>
    <mergeCell ref="C73:D73"/>
    <mergeCell ref="E73:F73"/>
    <mergeCell ref="C68:D68"/>
    <mergeCell ref="E68:F68"/>
    <mergeCell ref="C69:D69"/>
    <mergeCell ref="E69:F6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26"/>
  <sheetViews>
    <sheetView zoomScale="70" zoomScaleNormal="70" workbookViewId="0">
      <selection sqref="A1:B1"/>
    </sheetView>
  </sheetViews>
  <sheetFormatPr baseColWidth="10" defaultColWidth="10.85546875" defaultRowHeight="12.75" x14ac:dyDescent="0.2"/>
  <cols>
    <col min="1" max="1" width="32.140625" style="138" customWidth="1"/>
    <col min="2" max="2" width="38.42578125" style="138" bestFit="1" customWidth="1"/>
    <col min="3" max="3" width="21.7109375" style="138" customWidth="1"/>
    <col min="4" max="4" width="10.85546875" style="138"/>
    <col min="5" max="5" width="20.42578125" style="138" customWidth="1"/>
    <col min="6" max="6" width="16.5703125" style="138" customWidth="1"/>
    <col min="7" max="7" width="10.85546875" style="138"/>
    <col min="8" max="8" width="16" style="138" customWidth="1"/>
    <col min="9" max="9" width="21" style="138" customWidth="1"/>
    <col min="10" max="10" width="10.85546875" style="138"/>
    <col min="11" max="11" width="20.85546875" style="138" customWidth="1"/>
    <col min="12" max="12" width="10.85546875" style="138"/>
    <col min="13" max="13" width="21" style="138" customWidth="1"/>
    <col min="14" max="15" width="10.85546875" style="138"/>
    <col min="16" max="16" width="14.85546875" style="138" customWidth="1"/>
    <col min="17" max="17" width="10.85546875" style="138"/>
    <col min="18" max="18" width="16.42578125" style="138" customWidth="1"/>
    <col min="19" max="19" width="10.85546875" style="138"/>
    <col min="20" max="20" width="30.140625" style="138" customWidth="1"/>
    <col min="21" max="16384" width="10.85546875" style="138"/>
  </cols>
  <sheetData>
    <row r="1" spans="1:22" ht="25.5" customHeight="1" x14ac:dyDescent="0.2">
      <c r="A1" s="497" t="s">
        <v>273</v>
      </c>
      <c r="B1" s="497"/>
      <c r="E1" s="496" t="s">
        <v>130</v>
      </c>
      <c r="F1" s="496"/>
      <c r="G1" s="496"/>
      <c r="H1" s="496"/>
    </row>
    <row r="2" spans="1:22" ht="48.95" customHeight="1" x14ac:dyDescent="0.2">
      <c r="B2" s="151" t="s">
        <v>48</v>
      </c>
      <c r="C2" s="151"/>
      <c r="E2" s="495" t="s">
        <v>102</v>
      </c>
      <c r="F2" s="495"/>
      <c r="G2" s="495"/>
      <c r="H2" s="495"/>
      <c r="I2" s="495"/>
      <c r="K2" s="495" t="s">
        <v>93</v>
      </c>
      <c r="L2" s="495"/>
      <c r="M2" s="495"/>
      <c r="O2" s="495" t="s">
        <v>111</v>
      </c>
      <c r="P2" s="495"/>
      <c r="R2" s="139" t="s">
        <v>122</v>
      </c>
      <c r="T2" s="139" t="s">
        <v>151</v>
      </c>
      <c r="V2" s="83" t="s">
        <v>129</v>
      </c>
    </row>
    <row r="3" spans="1:22" ht="29.25" thickBot="1" x14ac:dyDescent="0.25">
      <c r="A3" s="140" t="s">
        <v>8</v>
      </c>
      <c r="B3" s="151" t="s">
        <v>8</v>
      </c>
      <c r="C3" s="151" t="s">
        <v>48</v>
      </c>
      <c r="E3" s="141" t="s">
        <v>87</v>
      </c>
      <c r="F3" s="141" t="s">
        <v>88</v>
      </c>
      <c r="H3" s="141" t="s">
        <v>89</v>
      </c>
      <c r="I3" s="141" t="s">
        <v>90</v>
      </c>
      <c r="K3" s="139" t="s">
        <v>94</v>
      </c>
      <c r="L3" s="139" t="s">
        <v>3</v>
      </c>
      <c r="M3" s="139" t="s">
        <v>99</v>
      </c>
      <c r="O3" s="145" t="s">
        <v>87</v>
      </c>
      <c r="P3" s="145" t="s">
        <v>197</v>
      </c>
      <c r="R3" s="140" t="s">
        <v>123</v>
      </c>
      <c r="T3" s="18" t="s">
        <v>135</v>
      </c>
      <c r="V3" s="65" t="s">
        <v>140</v>
      </c>
    </row>
    <row r="4" spans="1:22" ht="28.5" x14ac:dyDescent="0.2">
      <c r="A4" s="150" t="s">
        <v>153</v>
      </c>
      <c r="B4" s="153" t="s">
        <v>153</v>
      </c>
      <c r="C4" s="165" t="s">
        <v>131</v>
      </c>
      <c r="E4" s="140" t="s">
        <v>103</v>
      </c>
      <c r="F4" s="142">
        <v>0.25</v>
      </c>
      <c r="H4" s="140" t="s">
        <v>91</v>
      </c>
      <c r="I4" s="142">
        <v>0.25</v>
      </c>
      <c r="K4" s="140" t="s">
        <v>95</v>
      </c>
      <c r="L4" s="140" t="s">
        <v>97</v>
      </c>
      <c r="M4" s="140" t="s">
        <v>100</v>
      </c>
      <c r="O4" s="140" t="s">
        <v>103</v>
      </c>
      <c r="P4" s="186" t="s">
        <v>51</v>
      </c>
      <c r="R4" s="140" t="s">
        <v>124</v>
      </c>
      <c r="T4" s="18" t="s">
        <v>136</v>
      </c>
      <c r="V4" s="65" t="s">
        <v>142</v>
      </c>
    </row>
    <row r="5" spans="1:22" ht="29.25" thickBot="1" x14ac:dyDescent="0.25">
      <c r="A5" s="150" t="s">
        <v>154</v>
      </c>
      <c r="B5" s="157"/>
      <c r="C5" s="166"/>
      <c r="E5" s="140" t="s">
        <v>104</v>
      </c>
      <c r="F5" s="142">
        <v>0.15</v>
      </c>
      <c r="H5" s="140" t="s">
        <v>92</v>
      </c>
      <c r="I5" s="142">
        <v>0.15</v>
      </c>
      <c r="K5" s="140" t="s">
        <v>96</v>
      </c>
      <c r="L5" s="140" t="s">
        <v>98</v>
      </c>
      <c r="M5" s="140" t="s">
        <v>101</v>
      </c>
      <c r="O5" s="140" t="s">
        <v>104</v>
      </c>
      <c r="P5" s="186" t="s">
        <v>51</v>
      </c>
      <c r="R5" s="140" t="s">
        <v>125</v>
      </c>
      <c r="T5" s="18" t="s">
        <v>137</v>
      </c>
      <c r="V5" s="65" t="s">
        <v>141</v>
      </c>
    </row>
    <row r="6" spans="1:22" ht="28.5" x14ac:dyDescent="0.2">
      <c r="A6" s="150" t="s">
        <v>155</v>
      </c>
      <c r="B6" s="159" t="s">
        <v>154</v>
      </c>
      <c r="C6" s="167" t="s">
        <v>138</v>
      </c>
      <c r="E6" s="140" t="s">
        <v>105</v>
      </c>
      <c r="F6" s="142">
        <v>0.1</v>
      </c>
      <c r="H6" s="140"/>
      <c r="I6" s="140"/>
      <c r="K6" s="140"/>
      <c r="L6" s="140"/>
      <c r="M6" s="140"/>
      <c r="O6" s="140" t="s">
        <v>105</v>
      </c>
      <c r="P6" s="186" t="s">
        <v>84</v>
      </c>
      <c r="R6" s="140" t="s">
        <v>126</v>
      </c>
      <c r="T6" s="18" t="s">
        <v>259</v>
      </c>
      <c r="V6" s="140"/>
    </row>
    <row r="7" spans="1:22" ht="13.5" thickBot="1" x14ac:dyDescent="0.25">
      <c r="A7" s="150" t="s">
        <v>156</v>
      </c>
      <c r="B7" s="157"/>
      <c r="C7" s="166"/>
      <c r="E7" s="140"/>
      <c r="F7" s="142"/>
      <c r="O7" s="143"/>
      <c r="R7" s="140" t="s">
        <v>127</v>
      </c>
    </row>
    <row r="8" spans="1:22" x14ac:dyDescent="0.2">
      <c r="A8" s="150" t="s">
        <v>157</v>
      </c>
      <c r="B8" s="159" t="s">
        <v>155</v>
      </c>
      <c r="C8" s="167" t="s">
        <v>74</v>
      </c>
      <c r="R8" s="140"/>
    </row>
    <row r="9" spans="1:22" ht="26.25" thickBot="1" x14ac:dyDescent="0.25">
      <c r="A9" s="150" t="s">
        <v>158</v>
      </c>
      <c r="B9" s="161"/>
      <c r="C9" s="166"/>
    </row>
    <row r="10" spans="1:22" x14ac:dyDescent="0.2">
      <c r="A10" s="150" t="s">
        <v>159</v>
      </c>
      <c r="B10" s="159" t="s">
        <v>156</v>
      </c>
      <c r="C10" s="167" t="s">
        <v>132</v>
      </c>
    </row>
    <row r="11" spans="1:22" ht="14.1" customHeight="1" thickBot="1" x14ac:dyDescent="0.25">
      <c r="A11" s="152"/>
      <c r="B11" s="157"/>
      <c r="C11" s="166"/>
    </row>
    <row r="12" spans="1:22" ht="14.1" customHeight="1" x14ac:dyDescent="0.2">
      <c r="B12" s="159" t="s">
        <v>157</v>
      </c>
      <c r="C12" s="160" t="s">
        <v>131</v>
      </c>
    </row>
    <row r="13" spans="1:22" ht="14.1" customHeight="1" x14ac:dyDescent="0.2">
      <c r="B13" s="156"/>
      <c r="C13" s="155" t="s">
        <v>138</v>
      </c>
    </row>
    <row r="14" spans="1:22" ht="14.1" customHeight="1" x14ac:dyDescent="0.2">
      <c r="B14" s="154"/>
      <c r="C14" s="155" t="s">
        <v>74</v>
      </c>
    </row>
    <row r="15" spans="1:22" ht="14.1" customHeight="1" x14ac:dyDescent="0.2">
      <c r="B15" s="154"/>
      <c r="C15" s="155" t="s">
        <v>132</v>
      </c>
    </row>
    <row r="16" spans="1:22" ht="14.1" customHeight="1" x14ac:dyDescent="0.2">
      <c r="B16" s="154"/>
      <c r="C16" s="155" t="s">
        <v>46</v>
      </c>
    </row>
    <row r="17" spans="2:3" ht="14.1" customHeight="1" thickBot="1" x14ac:dyDescent="0.25">
      <c r="B17" s="157"/>
      <c r="C17" s="158"/>
    </row>
    <row r="18" spans="2:3" ht="25.5" x14ac:dyDescent="0.2">
      <c r="B18" s="159" t="s">
        <v>158</v>
      </c>
      <c r="C18" s="160" t="s">
        <v>131</v>
      </c>
    </row>
    <row r="19" spans="2:3" ht="14.1" customHeight="1" x14ac:dyDescent="0.2">
      <c r="B19" s="154"/>
      <c r="C19" s="155" t="s">
        <v>138</v>
      </c>
    </row>
    <row r="20" spans="2:3" ht="14.1" customHeight="1" x14ac:dyDescent="0.2">
      <c r="B20" s="154"/>
      <c r="C20" s="155" t="s">
        <v>74</v>
      </c>
    </row>
    <row r="21" spans="2:3" ht="14.1" customHeight="1" x14ac:dyDescent="0.2">
      <c r="B21" s="154"/>
      <c r="C21" s="155" t="s">
        <v>132</v>
      </c>
    </row>
    <row r="22" spans="2:3" ht="14.1" customHeight="1" x14ac:dyDescent="0.2">
      <c r="B22" s="154"/>
      <c r="C22" s="155" t="s">
        <v>46</v>
      </c>
    </row>
    <row r="23" spans="2:3" ht="14.1" customHeight="1" thickBot="1" x14ac:dyDescent="0.25">
      <c r="B23" s="161"/>
      <c r="C23" s="162"/>
    </row>
    <row r="24" spans="2:3" ht="14.1" customHeight="1" x14ac:dyDescent="0.2">
      <c r="B24" s="159" t="s">
        <v>159</v>
      </c>
      <c r="C24" s="160" t="s">
        <v>46</v>
      </c>
    </row>
    <row r="25" spans="2:3" ht="14.1" customHeight="1" x14ac:dyDescent="0.2">
      <c r="B25" s="154"/>
      <c r="C25" s="155" t="s">
        <v>138</v>
      </c>
    </row>
    <row r="26" spans="2:3" ht="14.1" customHeight="1" thickBot="1" x14ac:dyDescent="0.25">
      <c r="B26" s="157"/>
      <c r="C26" s="158"/>
    </row>
  </sheetData>
  <sheetProtection sheet="1" formatCells="0" formatColumns="0" formatRows="0"/>
  <mergeCells count="5">
    <mergeCell ref="E2:I2"/>
    <mergeCell ref="K2:M2"/>
    <mergeCell ref="O2:P2"/>
    <mergeCell ref="E1:H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9"/>
  <sheetViews>
    <sheetView showGridLines="0" tabSelected="1" zoomScale="70" zoomScaleNormal="70" workbookViewId="0">
      <selection activeCell="C15" sqref="C15"/>
    </sheetView>
  </sheetViews>
  <sheetFormatPr baseColWidth="10" defaultColWidth="11.42578125" defaultRowHeight="14.25" x14ac:dyDescent="0.25"/>
  <cols>
    <col min="1" max="1" width="21.42578125" style="10" customWidth="1"/>
    <col min="2" max="2" width="34" style="10" customWidth="1"/>
    <col min="3" max="3" width="32.5703125" style="10" customWidth="1"/>
    <col min="4" max="4" width="28.42578125" style="10" customWidth="1"/>
    <col min="5" max="5" width="35" style="10" customWidth="1"/>
    <col min="6" max="6" width="24.5703125" style="10" customWidth="1"/>
    <col min="7" max="7" width="30.85546875" style="10" customWidth="1"/>
    <col min="8" max="8" width="30" style="10" hidden="1" customWidth="1"/>
    <col min="9" max="9" width="26.28515625" style="10" customWidth="1"/>
    <col min="10" max="29" width="11.42578125" style="10" customWidth="1"/>
    <col min="30" max="30" width="8.140625" style="10" customWidth="1"/>
    <col min="31" max="35" width="32.28515625" style="10" customWidth="1"/>
    <col min="36" max="16377" width="11.42578125" style="10"/>
    <col min="16378" max="16384" width="25.42578125" style="10" customWidth="1"/>
  </cols>
  <sheetData>
    <row r="1" spans="1:9" s="9" customFormat="1" ht="11.25" customHeight="1" x14ac:dyDescent="0.2">
      <c r="A1" s="225"/>
      <c r="B1" s="225"/>
      <c r="C1" s="226"/>
      <c r="D1" s="227"/>
      <c r="G1" s="163"/>
      <c r="H1" s="163"/>
      <c r="I1" s="163"/>
    </row>
    <row r="2" spans="1:9" ht="27" customHeight="1" x14ac:dyDescent="0.25">
      <c r="A2" s="19" t="s">
        <v>152</v>
      </c>
      <c r="B2" s="408" t="s">
        <v>275</v>
      </c>
      <c r="C2" s="408"/>
      <c r="D2" s="409"/>
      <c r="E2" s="409"/>
      <c r="F2" s="149"/>
      <c r="G2" s="147"/>
    </row>
    <row r="3" spans="1:9" ht="15" x14ac:dyDescent="0.25">
      <c r="A3" s="220"/>
      <c r="B3" s="222"/>
      <c r="C3" s="222"/>
      <c r="D3" s="223"/>
      <c r="E3" s="224"/>
      <c r="F3" s="221"/>
      <c r="G3" s="224"/>
    </row>
    <row r="4" spans="1:9" ht="21" customHeight="1" x14ac:dyDescent="0.25">
      <c r="A4" s="407" t="s">
        <v>215</v>
      </c>
      <c r="B4" s="407" t="s">
        <v>75</v>
      </c>
      <c r="C4" s="407" t="s">
        <v>134</v>
      </c>
      <c r="D4" s="407" t="s">
        <v>133</v>
      </c>
      <c r="E4" s="407" t="s">
        <v>47</v>
      </c>
      <c r="F4" s="407" t="s">
        <v>48</v>
      </c>
      <c r="G4" s="407"/>
    </row>
    <row r="5" spans="1:9" ht="57" customHeight="1" x14ac:dyDescent="0.25">
      <c r="A5" s="407"/>
      <c r="B5" s="407"/>
      <c r="C5" s="407"/>
      <c r="D5" s="407"/>
      <c r="E5" s="407"/>
      <c r="F5" s="144" t="s">
        <v>8</v>
      </c>
      <c r="G5" s="144" t="s">
        <v>161</v>
      </c>
      <c r="H5" s="144" t="s">
        <v>162</v>
      </c>
      <c r="I5" s="144" t="s">
        <v>160</v>
      </c>
    </row>
    <row r="6" spans="1:9" s="11" customFormat="1" ht="117" customHeight="1" x14ac:dyDescent="0.25">
      <c r="A6" s="2" t="s">
        <v>11</v>
      </c>
      <c r="B6" s="2" t="s">
        <v>136</v>
      </c>
      <c r="C6" s="2" t="s">
        <v>280</v>
      </c>
      <c r="D6" s="2" t="s">
        <v>281</v>
      </c>
      <c r="E6" s="322" t="str">
        <f>+CONCATENATE(B6," ",C6," ",D6)</f>
        <v>Posibilidad de pérdida Reputacional por falta de articulación del plan de desarrollo institucional con los planes de desarrollo de los entes territoriales debido a el desconocimiento o no inclusión de sus lineamientos en los procesos de planificación institucional.</v>
      </c>
      <c r="F6" s="2" t="s">
        <v>153</v>
      </c>
      <c r="G6" s="2"/>
      <c r="H6" s="323" t="str">
        <f>+IF(F6='11 FORMULAS'!$B$4,'11 FORMULAS'!$C$4,IF(F6='11 FORMULAS'!$B$6,'11 FORMULAS'!$C$6,IF(F6='11 FORMULAS'!$B$8,'11 FORMULAS'!$C$8,IF(F6='11 FORMULAS'!$B$10,'11 FORMULAS'!$C$10,""))))</f>
        <v>Procesos</v>
      </c>
      <c r="I6" s="323" t="str">
        <f>+G6&amp;H6</f>
        <v>Procesos</v>
      </c>
    </row>
    <row r="7" spans="1:9" s="11" customFormat="1" ht="147" customHeight="1" x14ac:dyDescent="0.25">
      <c r="A7" s="2" t="s">
        <v>12</v>
      </c>
      <c r="B7" s="2" t="s">
        <v>136</v>
      </c>
      <c r="C7" s="2" t="s">
        <v>282</v>
      </c>
      <c r="D7" s="2" t="s">
        <v>283</v>
      </c>
      <c r="E7" s="322" t="str">
        <f t="shared" ref="E7:E25" si="0">+CONCATENATE(B7," ",C7," ",D7)</f>
        <v>Posibilidad de pérdida Reputacional por incumplimiento de las metas del plan de desarrollo institucional debido a la ausencia de alertas generadas a partir del seguimiento al cumplimiento de las metas, la falta de articulación entre las dependencias reponsables y la insuficiencia de recursos económicos asigandos.</v>
      </c>
      <c r="F7" s="2" t="s">
        <v>153</v>
      </c>
      <c r="G7" s="2"/>
      <c r="H7" s="323" t="str">
        <f>+IF(F7='11 FORMULAS'!$B$4,'11 FORMULAS'!$C$4,IF(F7='11 FORMULAS'!$B$6,'11 FORMULAS'!$C$6,IF(F7='11 FORMULAS'!$B$8,'11 FORMULAS'!$C$8,IF(F7='11 FORMULAS'!$B$10,'11 FORMULAS'!$C$10,""))))</f>
        <v>Procesos</v>
      </c>
      <c r="I7" s="323" t="str">
        <f t="shared" ref="I7:I25" si="1">+G7&amp;H7</f>
        <v>Procesos</v>
      </c>
    </row>
    <row r="8" spans="1:9" s="321" customFormat="1" ht="150" customHeight="1" x14ac:dyDescent="0.25">
      <c r="A8" s="2" t="s">
        <v>13</v>
      </c>
      <c r="B8" s="2" t="s">
        <v>137</v>
      </c>
      <c r="C8" s="2" t="s">
        <v>284</v>
      </c>
      <c r="D8" s="2" t="s">
        <v>285</v>
      </c>
      <c r="E8" s="322" t="str">
        <f t="shared" si="0"/>
        <v>Posibilidad de pérdida Económica y Reputacional Por la formulación de proyectos sin calidad técnica que conlleven suspensiones en su ejecución debido a el incumplimiento de la norma técnica vigente exigida para estudios y diseños de proyectos establecida por el Ministerio de Vivienda, Ciudad y Territorio.</v>
      </c>
      <c r="F8" s="2" t="s">
        <v>153</v>
      </c>
      <c r="G8" s="320"/>
      <c r="H8" s="324" t="str">
        <f>+IF(F8='11 FORMULAS'!$B$4,'11 FORMULAS'!$C$4,IF(F8='11 FORMULAS'!$B$6,'11 FORMULAS'!$C$6,IF(F8='11 FORMULAS'!$B$8,'11 FORMULAS'!$C$8,IF(F8='11 FORMULAS'!$B$10,'11 FORMULAS'!$C$10,""))))</f>
        <v>Procesos</v>
      </c>
      <c r="I8" s="323" t="str">
        <f t="shared" si="1"/>
        <v>Procesos</v>
      </c>
    </row>
    <row r="9" spans="1:9" ht="150" customHeight="1" x14ac:dyDescent="0.25">
      <c r="A9" s="2" t="s">
        <v>14</v>
      </c>
      <c r="B9" s="2" t="s">
        <v>137</v>
      </c>
      <c r="C9" s="2" t="s">
        <v>286</v>
      </c>
      <c r="D9" s="2" t="s">
        <v>287</v>
      </c>
      <c r="E9" s="322" t="str">
        <f t="shared" si="0"/>
        <v>Posibilidad de pérdida Económica y Reputacional por incumplimiento de las actividades de los planes institucionales debido a la falta de seguimiento oportuno y sistemático a la ejecución de las actividades programadas.</v>
      </c>
      <c r="F9" s="2" t="s">
        <v>153</v>
      </c>
      <c r="G9" s="2"/>
      <c r="H9" s="323" t="str">
        <f>+IF(F9='11 FORMULAS'!$B$4,'11 FORMULAS'!$C$4,IF(F9='11 FORMULAS'!$B$6,'11 FORMULAS'!$C$6,IF(F9='11 FORMULAS'!$B$8,'11 FORMULAS'!$C$8,IF(F9='11 FORMULAS'!$B$10,'11 FORMULAS'!$C$10,""))))</f>
        <v>Procesos</v>
      </c>
      <c r="I9" s="323" t="str">
        <f t="shared" si="1"/>
        <v>Procesos</v>
      </c>
    </row>
    <row r="10" spans="1:9" ht="149.25" customHeight="1" x14ac:dyDescent="0.25">
      <c r="A10" s="2" t="s">
        <v>15</v>
      </c>
      <c r="B10" s="2" t="s">
        <v>137</v>
      </c>
      <c r="C10" s="2" t="s">
        <v>288</v>
      </c>
      <c r="D10" s="2" t="s">
        <v>287</v>
      </c>
      <c r="E10" s="322" t="str">
        <f t="shared" si="0"/>
        <v>Posibilidad de pérdida Económica y Reputacional por incumplimiento de las actividades de los planes y programas ambientales debido a la falta de seguimiento oportuno y sistemático a la ejecución de las actividades programadas.</v>
      </c>
      <c r="F10" s="2" t="s">
        <v>153</v>
      </c>
      <c r="G10" s="2"/>
      <c r="H10" s="323" t="str">
        <f>+IF(F10='11 FORMULAS'!$B$4,'11 FORMULAS'!$C$4,IF(F10='11 FORMULAS'!$B$6,'11 FORMULAS'!$C$6,IF(F10='11 FORMULAS'!$B$8,'11 FORMULAS'!$C$8,IF(F10='11 FORMULAS'!$B$10,'11 FORMULAS'!$C$10,""))))</f>
        <v>Procesos</v>
      </c>
      <c r="I10" s="323" t="str">
        <f t="shared" si="1"/>
        <v>Procesos</v>
      </c>
    </row>
    <row r="11" spans="1:9" ht="162" customHeight="1" x14ac:dyDescent="0.25">
      <c r="A11" s="2" t="s">
        <v>16</v>
      </c>
      <c r="B11" s="2" t="s">
        <v>137</v>
      </c>
      <c r="C11" s="2" t="s">
        <v>289</v>
      </c>
      <c r="D11" s="2" t="s">
        <v>290</v>
      </c>
      <c r="E11" s="322" t="str">
        <f t="shared" si="0"/>
        <v>Posibilidad de pérdida Económica y Reputacional por incumplimiento de las metas establecidas en el estudio tarifario debido a la falta de elaboración e implementación de documentos de planificación, control y acciones de mejora e insuficiencia en la asignación de recursos económicos.</v>
      </c>
      <c r="F11" s="2" t="s">
        <v>153</v>
      </c>
      <c r="G11" s="2"/>
      <c r="H11" s="323" t="str">
        <f>+IF(F11='11 FORMULAS'!$B$4,'11 FORMULAS'!$C$4,IF(F11='11 FORMULAS'!$B$6,'11 FORMULAS'!$C$6,IF(F11='11 FORMULAS'!$B$8,'11 FORMULAS'!$C$8,IF(F11='11 FORMULAS'!$B$10,'11 FORMULAS'!$C$10,""))))</f>
        <v>Procesos</v>
      </c>
      <c r="I11" s="323" t="str">
        <f t="shared" si="1"/>
        <v>Procesos</v>
      </c>
    </row>
    <row r="12" spans="1:9" ht="147.75" customHeight="1" x14ac:dyDescent="0.25">
      <c r="A12" s="2" t="s">
        <v>17</v>
      </c>
      <c r="B12" s="2" t="s">
        <v>136</v>
      </c>
      <c r="C12" s="2" t="s">
        <v>291</v>
      </c>
      <c r="D12" s="2" t="s">
        <v>292</v>
      </c>
      <c r="E12" s="322" t="str">
        <f t="shared" si="0"/>
        <v>Posibilidad de pérdida Reputacional por la formulación de programas y planes ambientales que no se alinean con la normativa técnica ambiental debido a el desconocimiento de la legislación ambiental vigente, la insuficiencia de recursos económicos y la falta de una planificación adecuada.</v>
      </c>
      <c r="F12" s="2" t="s">
        <v>153</v>
      </c>
      <c r="G12" s="2"/>
      <c r="H12" s="323" t="str">
        <f>+IF(F12='11 FORMULAS'!$B$4,'11 FORMULAS'!$C$4,IF(F12='11 FORMULAS'!$B$6,'11 FORMULAS'!$C$6,IF(F12='11 FORMULAS'!$B$8,'11 FORMULAS'!$C$8,IF(F12='11 FORMULAS'!$B$10,'11 FORMULAS'!$C$10,""))))</f>
        <v>Procesos</v>
      </c>
      <c r="I12" s="323" t="str">
        <f t="shared" si="1"/>
        <v>Procesos</v>
      </c>
    </row>
    <row r="13" spans="1:9" ht="162.75" customHeight="1" x14ac:dyDescent="0.25">
      <c r="A13" s="2" t="s">
        <v>18</v>
      </c>
      <c r="B13" s="2" t="s">
        <v>137</v>
      </c>
      <c r="C13" s="2" t="s">
        <v>293</v>
      </c>
      <c r="D13" s="2" t="s">
        <v>294</v>
      </c>
      <c r="E13" s="322" t="str">
        <f t="shared" si="0"/>
        <v>Posibilidad de pérdida Económica y Reputacional por cargue extemporáneo de información al SUI requerido por la Superintendencia de Servicios Públicos Domiciliarios debido a el desconocimiento de la normativa vigente, la falta de articulación entre las dependencias responsables del reporte y la ausencia de mecanismos de validación de la información.</v>
      </c>
      <c r="F13" s="2" t="s">
        <v>153</v>
      </c>
      <c r="G13" s="2"/>
      <c r="H13" s="323" t="str">
        <f>+IF(F13='11 FORMULAS'!$B$4,'11 FORMULAS'!$C$4,IF(F13='11 FORMULAS'!$B$6,'11 FORMULAS'!$C$6,IF(F13='11 FORMULAS'!$B$8,'11 FORMULAS'!$C$8,IF(F13='11 FORMULAS'!$B$10,'11 FORMULAS'!$C$10,""))))</f>
        <v>Procesos</v>
      </c>
      <c r="I13" s="323" t="str">
        <f t="shared" si="1"/>
        <v>Procesos</v>
      </c>
    </row>
    <row r="14" spans="1:9" s="12" customFormat="1" ht="185.25" customHeight="1" x14ac:dyDescent="0.25">
      <c r="A14" s="2" t="s">
        <v>19</v>
      </c>
      <c r="B14" s="2" t="s">
        <v>137</v>
      </c>
      <c r="C14" s="2" t="s">
        <v>331</v>
      </c>
      <c r="D14" s="2" t="s">
        <v>295</v>
      </c>
      <c r="E14" s="322" t="str">
        <f t="shared" si="0"/>
        <v>Posibilidad de pérdida Económica y Reputacional por registro extemporáneo o incompleto del avance de los proyectos financiados con recursos del Gobierno Nacional en las plataformas PIIB y SIGEVAS debido a la falta de seguimiento a los cronogramas de reporte, demoras en la entrega de información por parte de los responsables del proyecto y ausencia de controles internos de verificación.</v>
      </c>
      <c r="F14" s="2" t="s">
        <v>153</v>
      </c>
      <c r="G14" s="2"/>
      <c r="H14" s="323" t="str">
        <f>+IF(F14='11 FORMULAS'!$B$4,'11 FORMULAS'!$C$4,IF(F14='11 FORMULAS'!$B$6,'11 FORMULAS'!$C$6,IF(F14='11 FORMULAS'!$B$8,'11 FORMULAS'!$C$8,IF(F14='11 FORMULAS'!$B$10,'11 FORMULAS'!$C$10,""))))</f>
        <v>Procesos</v>
      </c>
      <c r="I14" s="323" t="str">
        <f t="shared" si="1"/>
        <v>Procesos</v>
      </c>
    </row>
    <row r="15" spans="1:9" s="12" customFormat="1" ht="35.1" customHeight="1" x14ac:dyDescent="0.25">
      <c r="A15" s="2" t="s">
        <v>31</v>
      </c>
      <c r="B15" s="2"/>
      <c r="C15" s="2"/>
      <c r="D15" s="2"/>
      <c r="E15" s="148" t="str">
        <f t="shared" si="0"/>
        <v xml:space="preserve">  </v>
      </c>
      <c r="F15" s="3"/>
      <c r="G15" s="3"/>
      <c r="H15" s="164" t="str">
        <f>+IF(F15='11 FORMULAS'!$B$4,'11 FORMULAS'!$C$4,IF(F15='11 FORMULAS'!$B$6,'11 FORMULAS'!$C$6,IF(F15='11 FORMULAS'!$B$8,'11 FORMULAS'!$C$8,IF(F15='11 FORMULAS'!$B$10,'11 FORMULAS'!$C$10,""))))</f>
        <v/>
      </c>
      <c r="I15" s="164" t="str">
        <f t="shared" si="1"/>
        <v/>
      </c>
    </row>
    <row r="16" spans="1:9" s="12" customFormat="1" ht="35.1" customHeight="1" x14ac:dyDescent="0.25">
      <c r="A16" s="2" t="s">
        <v>32</v>
      </c>
      <c r="B16" s="2"/>
      <c r="C16" s="2"/>
      <c r="D16" s="2"/>
      <c r="E16" s="148" t="str">
        <f t="shared" si="0"/>
        <v xml:space="preserve">  </v>
      </c>
      <c r="F16" s="3"/>
      <c r="G16" s="3"/>
      <c r="H16" s="164" t="str">
        <f>+IF(F16='11 FORMULAS'!$B$4,'11 FORMULAS'!$C$4,IF(F16='11 FORMULAS'!$B$6,'11 FORMULAS'!$C$6,IF(F16='11 FORMULAS'!$B$8,'11 FORMULAS'!$C$8,IF(F16='11 FORMULAS'!$B$10,'11 FORMULAS'!$C$10,""))))</f>
        <v/>
      </c>
      <c r="I16" s="164" t="str">
        <f t="shared" si="1"/>
        <v/>
      </c>
    </row>
    <row r="17" spans="1:9" s="12" customFormat="1" ht="35.1" customHeight="1" x14ac:dyDescent="0.25">
      <c r="A17" s="2" t="s">
        <v>33</v>
      </c>
      <c r="B17" s="2"/>
      <c r="C17" s="2"/>
      <c r="D17" s="2"/>
      <c r="E17" s="148" t="str">
        <f t="shared" si="0"/>
        <v xml:space="preserve">  </v>
      </c>
      <c r="F17" s="3"/>
      <c r="G17" s="3"/>
      <c r="H17" s="164" t="str">
        <f>+IF(F17='11 FORMULAS'!$B$4,'11 FORMULAS'!$C$4,IF(F17='11 FORMULAS'!$B$6,'11 FORMULAS'!$C$6,IF(F17='11 FORMULAS'!$B$8,'11 FORMULAS'!$C$8,IF(F17='11 FORMULAS'!$B$10,'11 FORMULAS'!$C$10,""))))</f>
        <v/>
      </c>
      <c r="I17" s="164" t="str">
        <f t="shared" si="1"/>
        <v/>
      </c>
    </row>
    <row r="18" spans="1:9" s="12" customFormat="1" ht="35.1" customHeight="1" x14ac:dyDescent="0.25">
      <c r="A18" s="2" t="s">
        <v>34</v>
      </c>
      <c r="B18" s="2"/>
      <c r="C18" s="2"/>
      <c r="D18" s="2"/>
      <c r="E18" s="148" t="str">
        <f t="shared" si="0"/>
        <v xml:space="preserve">  </v>
      </c>
      <c r="F18" s="3"/>
      <c r="G18" s="3"/>
      <c r="H18" s="164" t="str">
        <f>+IF(F18='11 FORMULAS'!$B$4,'11 FORMULAS'!$C$4,IF(F18='11 FORMULAS'!$B$6,'11 FORMULAS'!$C$6,IF(F18='11 FORMULAS'!$B$8,'11 FORMULAS'!$C$8,IF(F18='11 FORMULAS'!$B$10,'11 FORMULAS'!$C$10,""))))</f>
        <v/>
      </c>
      <c r="I18" s="164" t="str">
        <f t="shared" si="1"/>
        <v/>
      </c>
    </row>
    <row r="19" spans="1:9" s="12" customFormat="1" ht="35.1" customHeight="1" x14ac:dyDescent="0.25">
      <c r="A19" s="2" t="s">
        <v>35</v>
      </c>
      <c r="B19" s="2"/>
      <c r="C19" s="2"/>
      <c r="D19" s="2"/>
      <c r="E19" s="148" t="str">
        <f t="shared" si="0"/>
        <v xml:space="preserve">  </v>
      </c>
      <c r="F19" s="3"/>
      <c r="G19" s="3"/>
      <c r="H19" s="164" t="str">
        <f>+IF(F19='11 FORMULAS'!$B$4,'11 FORMULAS'!$C$4,IF(F19='11 FORMULAS'!$B$6,'11 FORMULAS'!$C$6,IF(F19='11 FORMULAS'!$B$8,'11 FORMULAS'!$C$8,IF(F19='11 FORMULAS'!$B$10,'11 FORMULAS'!$C$10,""))))</f>
        <v/>
      </c>
      <c r="I19" s="164" t="str">
        <f t="shared" si="1"/>
        <v/>
      </c>
    </row>
    <row r="20" spans="1:9" s="12" customFormat="1" ht="35.1" customHeight="1" x14ac:dyDescent="0.25">
      <c r="A20" s="2" t="s">
        <v>36</v>
      </c>
      <c r="B20" s="2"/>
      <c r="C20" s="2"/>
      <c r="D20" s="2"/>
      <c r="E20" s="148" t="str">
        <f t="shared" si="0"/>
        <v xml:space="preserve">  </v>
      </c>
      <c r="F20" s="3"/>
      <c r="G20" s="3"/>
      <c r="H20" s="164" t="str">
        <f>+IF(F20='11 FORMULAS'!$B$4,'11 FORMULAS'!$C$4,IF(F20='11 FORMULAS'!$B$6,'11 FORMULAS'!$C$6,IF(F20='11 FORMULAS'!$B$8,'11 FORMULAS'!$C$8,IF(F20='11 FORMULAS'!$B$10,'11 FORMULAS'!$C$10,""))))</f>
        <v/>
      </c>
      <c r="I20" s="164" t="str">
        <f t="shared" si="1"/>
        <v/>
      </c>
    </row>
    <row r="21" spans="1:9" s="12" customFormat="1" ht="35.1" customHeight="1" x14ac:dyDescent="0.25">
      <c r="A21" s="2" t="s">
        <v>37</v>
      </c>
      <c r="B21" s="2"/>
      <c r="C21" s="2"/>
      <c r="D21" s="2"/>
      <c r="E21" s="148" t="str">
        <f t="shared" si="0"/>
        <v xml:space="preserve">  </v>
      </c>
      <c r="F21" s="3"/>
      <c r="G21" s="3"/>
      <c r="H21" s="164" t="str">
        <f>+IF(F21='11 FORMULAS'!$B$4,'11 FORMULAS'!$C$4,IF(F21='11 FORMULAS'!$B$6,'11 FORMULAS'!$C$6,IF(F21='11 FORMULAS'!$B$8,'11 FORMULAS'!$C$8,IF(F21='11 FORMULAS'!$B$10,'11 FORMULAS'!$C$10,""))))</f>
        <v/>
      </c>
      <c r="I21" s="164" t="str">
        <f t="shared" si="1"/>
        <v/>
      </c>
    </row>
    <row r="22" spans="1:9" s="12" customFormat="1" ht="35.1" customHeight="1" x14ac:dyDescent="0.25">
      <c r="A22" s="2" t="s">
        <v>38</v>
      </c>
      <c r="B22" s="2"/>
      <c r="C22" s="2"/>
      <c r="D22" s="2"/>
      <c r="E22" s="148" t="str">
        <f t="shared" si="0"/>
        <v xml:space="preserve">  </v>
      </c>
      <c r="F22" s="3"/>
      <c r="G22" s="3"/>
      <c r="H22" s="164" t="str">
        <f>+IF(F22='11 FORMULAS'!$B$4,'11 FORMULAS'!$C$4,IF(F22='11 FORMULAS'!$B$6,'11 FORMULAS'!$C$6,IF(F22='11 FORMULAS'!$B$8,'11 FORMULAS'!$C$8,IF(F22='11 FORMULAS'!$B$10,'11 FORMULAS'!$C$10,""))))</f>
        <v/>
      </c>
      <c r="I22" s="164" t="str">
        <f t="shared" si="1"/>
        <v/>
      </c>
    </row>
    <row r="23" spans="1:9" s="12" customFormat="1" ht="35.1" customHeight="1" x14ac:dyDescent="0.25">
      <c r="A23" s="2" t="s">
        <v>39</v>
      </c>
      <c r="B23" s="2"/>
      <c r="C23" s="2"/>
      <c r="D23" s="2"/>
      <c r="E23" s="148" t="str">
        <f t="shared" si="0"/>
        <v xml:space="preserve">  </v>
      </c>
      <c r="F23" s="3"/>
      <c r="G23" s="3"/>
      <c r="H23" s="164" t="str">
        <f>+IF(F23='11 FORMULAS'!$B$4,'11 FORMULAS'!$C$4,IF(F23='11 FORMULAS'!$B$6,'11 FORMULAS'!$C$6,IF(F23='11 FORMULAS'!$B$8,'11 FORMULAS'!$C$8,IF(F23='11 FORMULAS'!$B$10,'11 FORMULAS'!$C$10,""))))</f>
        <v/>
      </c>
      <c r="I23" s="164" t="str">
        <f t="shared" si="1"/>
        <v/>
      </c>
    </row>
    <row r="24" spans="1:9" s="12" customFormat="1" ht="35.1" customHeight="1" x14ac:dyDescent="0.25">
      <c r="A24" s="2" t="s">
        <v>40</v>
      </c>
      <c r="B24" s="2"/>
      <c r="C24" s="2"/>
      <c r="D24" s="2"/>
      <c r="E24" s="148" t="str">
        <f t="shared" si="0"/>
        <v xml:space="preserve">  </v>
      </c>
      <c r="F24" s="3"/>
      <c r="G24" s="3"/>
      <c r="H24" s="164" t="str">
        <f>+IF(F24='11 FORMULAS'!$B$4,'11 FORMULAS'!$C$4,IF(F24='11 FORMULAS'!$B$6,'11 FORMULAS'!$C$6,IF(F24='11 FORMULAS'!$B$8,'11 FORMULAS'!$C$8,IF(F24='11 FORMULAS'!$B$10,'11 FORMULAS'!$C$10,""))))</f>
        <v/>
      </c>
      <c r="I24" s="164" t="str">
        <f t="shared" si="1"/>
        <v/>
      </c>
    </row>
    <row r="25" spans="1:9" s="12" customFormat="1" ht="35.1" customHeight="1" x14ac:dyDescent="0.25">
      <c r="A25" s="2" t="s">
        <v>41</v>
      </c>
      <c r="B25" s="2"/>
      <c r="C25" s="2"/>
      <c r="D25" s="2"/>
      <c r="E25" s="148" t="str">
        <f t="shared" si="0"/>
        <v xml:space="preserve">  </v>
      </c>
      <c r="F25" s="3"/>
      <c r="G25" s="3"/>
      <c r="H25" s="164" t="str">
        <f>+IF(F25='11 FORMULAS'!$B$4,'11 FORMULAS'!$C$4,IF(F25='11 FORMULAS'!$B$6,'11 FORMULAS'!$C$6,IF(F25='11 FORMULAS'!$B$8,'11 FORMULAS'!$C$8,IF(F25='11 FORMULAS'!$B$10,'11 FORMULAS'!$C$10,""))))</f>
        <v/>
      </c>
      <c r="I25" s="164" t="str">
        <f t="shared" si="1"/>
        <v/>
      </c>
    </row>
    <row r="26" spans="1:9" s="12" customFormat="1" ht="18" x14ac:dyDescent="0.25">
      <c r="A26" s="13"/>
      <c r="B26" s="13"/>
      <c r="C26" s="13"/>
      <c r="D26" s="13"/>
      <c r="E26" s="14"/>
      <c r="F26" s="15"/>
      <c r="G26" s="15"/>
    </row>
    <row r="27" spans="1:9" x14ac:dyDescent="0.2">
      <c r="A27" s="9"/>
      <c r="B27" s="9"/>
      <c r="C27" s="9"/>
      <c r="D27" s="9"/>
      <c r="F27" s="9"/>
      <c r="G27" s="163"/>
    </row>
    <row r="28" spans="1:9" x14ac:dyDescent="0.2">
      <c r="A28" s="9"/>
      <c r="B28" s="9"/>
      <c r="C28" s="9"/>
      <c r="D28" s="9"/>
      <c r="F28" s="9"/>
      <c r="G28" s="163"/>
    </row>
    <row r="29" spans="1:9" x14ac:dyDescent="0.25">
      <c r="A29" s="16"/>
      <c r="B29" s="16"/>
      <c r="C29" s="16"/>
      <c r="D29" s="16"/>
      <c r="F29" s="16"/>
      <c r="G29" s="16"/>
    </row>
    <row r="30" spans="1:9" x14ac:dyDescent="0.2">
      <c r="A30" s="9"/>
      <c r="B30" s="9"/>
      <c r="C30" s="9"/>
      <c r="D30" s="9"/>
      <c r="F30" s="9"/>
      <c r="G30" s="163"/>
    </row>
    <row r="31" spans="1:9" x14ac:dyDescent="0.2">
      <c r="A31" s="9"/>
      <c r="B31" s="9"/>
      <c r="C31" s="9"/>
      <c r="D31" s="9"/>
      <c r="F31" s="9"/>
      <c r="G31" s="163"/>
    </row>
    <row r="32" spans="1:9" x14ac:dyDescent="0.2">
      <c r="A32" s="9"/>
      <c r="B32" s="9"/>
      <c r="C32" s="9"/>
      <c r="D32" s="9"/>
      <c r="F32" s="9"/>
      <c r="G32" s="163"/>
    </row>
    <row r="36" spans="29:31" ht="14.25" customHeight="1" x14ac:dyDescent="0.25"/>
    <row r="40" spans="29:31" ht="14.25" customHeight="1" x14ac:dyDescent="0.25">
      <c r="AC40" s="17"/>
    </row>
    <row r="41" spans="29:31" x14ac:dyDescent="0.25">
      <c r="AE41" s="17"/>
    </row>
    <row r="42" spans="29:31" x14ac:dyDescent="0.25">
      <c r="AE42" s="17"/>
    </row>
    <row r="43" spans="29:31" x14ac:dyDescent="0.25">
      <c r="AE43" s="17"/>
    </row>
    <row r="44" spans="29:31" x14ac:dyDescent="0.25">
      <c r="AE44" s="17"/>
    </row>
    <row r="45" spans="29:31" x14ac:dyDescent="0.25">
      <c r="AE45" s="17"/>
    </row>
    <row r="46" spans="29:31" x14ac:dyDescent="0.25">
      <c r="AE46" s="17"/>
    </row>
    <row r="47" spans="29:31" x14ac:dyDescent="0.25">
      <c r="AE47" s="17"/>
    </row>
    <row r="48" spans="29:31" ht="14.25" customHeight="1" x14ac:dyDescent="0.25">
      <c r="AE48" s="17"/>
    </row>
    <row r="49" spans="31:31" x14ac:dyDescent="0.25">
      <c r="AE49" s="17"/>
    </row>
  </sheetData>
  <sheetProtection formatCells="0" formatColumns="0" formatRows="0" sort="0" autoFilter="0" pivotTables="0"/>
  <mergeCells count="8">
    <mergeCell ref="A4:A5"/>
    <mergeCell ref="E4:E5"/>
    <mergeCell ref="B2:C2"/>
    <mergeCell ref="F4:G4"/>
    <mergeCell ref="B4:B5"/>
    <mergeCell ref="C4:C5"/>
    <mergeCell ref="D4:D5"/>
    <mergeCell ref="D2:E2"/>
  </mergeCells>
  <phoneticPr fontId="17" type="noConversion"/>
  <dataValidations count="2">
    <dataValidation type="list" allowBlank="1" showInputMessage="1" showErrorMessage="1" sqref="F26 F6" xr:uid="{00000000-0002-0000-0100-000000000000}">
      <formula1>Tipo</formula1>
    </dataValidation>
    <dataValidation type="list" allowBlank="1" showInputMessage="1" showErrorMessage="1" sqref="G6:G25" xr:uid="{00000000-0002-0000-0100-000001000000}">
      <formula1>INDIRECT(F6)</formula1>
    </dataValidation>
  </dataValidations>
  <printOptions horizontalCentered="1"/>
  <pageMargins left="0.31496062992125984" right="0.27559055118110237" top="1.2204724409448819" bottom="0.15748031496062992" header="0.39370078740157483" footer="0"/>
  <pageSetup paperSize="5" scale="65" orientation="landscape" r:id="rId1"/>
  <headerFooter alignWithMargins="0">
    <oddHeader>&amp;L&amp;G&amp;C&amp;"-,Negrita"AGUAS DEL HUILA S.A. E.S.P.
MAPA DE RIESGO DE PLANEACION ESTRATEGICA&amp;"-,Normal"
&amp;"-,Negrita"Version 7.0&amp;R&amp;G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FORMULAS'!$T$3:$T$6</xm:f>
          </x14:formula1>
          <xm:sqref>B6:B25</xm:sqref>
        </x14:dataValidation>
        <x14:dataValidation type="list" allowBlank="1" showInputMessage="1" showErrorMessage="1" xr:uid="{00000000-0002-0000-0100-000003000000}">
          <x14:formula1>
            <xm:f>'11 FORMULAS'!$A$4:$A$12</xm:f>
          </x14:formula1>
          <xm:sqref>F7:F25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dimension ref="A1:Y26"/>
  <sheetViews>
    <sheetView showGridLines="0" view="pageBreakPreview" zoomScale="70" zoomScaleNormal="55" zoomScaleSheetLayoutView="70" workbookViewId="0">
      <selection activeCell="H2" sqref="H2"/>
    </sheetView>
  </sheetViews>
  <sheetFormatPr baseColWidth="10" defaultColWidth="14.28515625" defaultRowHeight="14.25" x14ac:dyDescent="0.25"/>
  <cols>
    <col min="1" max="1" width="23.28515625" style="10" customWidth="1"/>
    <col min="2" max="2" width="39.42578125" style="47" customWidth="1"/>
    <col min="3" max="3" width="22.5703125" style="47" customWidth="1"/>
    <col min="4" max="4" width="21.140625" style="10" customWidth="1"/>
    <col min="5" max="5" width="17" style="21" customWidth="1"/>
    <col min="6" max="6" width="18.140625" style="10" customWidth="1"/>
    <col min="7" max="7" width="18.85546875" style="21" customWidth="1"/>
    <col min="8" max="8" width="11.140625" style="21" customWidth="1"/>
    <col min="9" max="9" width="13.140625" style="21" customWidth="1"/>
    <col min="10" max="10" width="22.7109375" style="21" customWidth="1"/>
    <col min="11" max="11" width="10.140625" style="21" customWidth="1"/>
    <col min="12" max="12" width="12.85546875" style="21" customWidth="1"/>
    <col min="13" max="13" width="16.28515625" style="207" customWidth="1"/>
    <col min="14" max="14" width="16" style="207" customWidth="1"/>
    <col min="15" max="15" width="8.5703125" style="10" customWidth="1"/>
    <col min="16" max="16" width="21.7109375" style="10" customWidth="1"/>
    <col min="17" max="17" width="32.85546875" style="10" customWidth="1"/>
    <col min="18" max="18" width="9.5703125" style="47" customWidth="1"/>
    <col min="19" max="19" width="8.85546875" style="47" customWidth="1"/>
    <col min="20" max="20" width="17.85546875" style="10" customWidth="1"/>
    <col min="21" max="21" width="5.5703125" style="10" customWidth="1"/>
    <col min="22" max="22" width="14.140625" style="10" bestFit="1" customWidth="1"/>
    <col min="23" max="23" width="14.85546875" style="10" bestFit="1" customWidth="1"/>
    <col min="24" max="24" width="24.140625" style="10" customWidth="1"/>
    <col min="25" max="25" width="54.42578125" style="10" customWidth="1"/>
    <col min="26" max="29" width="24.140625" style="10" customWidth="1"/>
    <col min="30" max="256" width="11.42578125" style="10" customWidth="1"/>
    <col min="257" max="257" width="12.7109375" style="10" customWidth="1"/>
    <col min="258" max="258" width="47" style="10" customWidth="1"/>
    <col min="259" max="259" width="35" style="10" customWidth="1"/>
    <col min="260" max="16384" width="14.28515625" style="10"/>
  </cols>
  <sheetData>
    <row r="1" spans="1:25" s="9" customFormat="1" ht="15" x14ac:dyDescent="0.2">
      <c r="A1" s="228"/>
      <c r="B1" s="22"/>
      <c r="C1" s="217"/>
      <c r="D1" s="49"/>
      <c r="E1" s="20"/>
      <c r="G1" s="229"/>
      <c r="H1" s="230"/>
      <c r="I1" s="20"/>
      <c r="J1" s="20"/>
      <c r="K1" s="20"/>
      <c r="L1" s="20"/>
      <c r="M1" s="202"/>
      <c r="N1" s="202"/>
      <c r="R1" s="171"/>
      <c r="S1" s="171"/>
    </row>
    <row r="2" spans="1:25" s="9" customFormat="1" ht="25.5" customHeight="1" x14ac:dyDescent="0.2">
      <c r="A2" s="19" t="s">
        <v>152</v>
      </c>
      <c r="B2" s="341" t="str">
        <f>+IF('2 CONTEXTO E IDENTIFICACIÓN'!$B$2="","",'2 CONTEXTO E IDENTIFICACIÓN'!$B$2)</f>
        <v>PLANEACIÓN ESTRATÉGICA</v>
      </c>
      <c r="C2" s="341"/>
      <c r="D2" s="341"/>
      <c r="E2" s="20"/>
      <c r="G2" s="216" t="e">
        <f>+'2 CONTEXTO E IDENTIFICACIÓN'!#REF!</f>
        <v>#REF!</v>
      </c>
      <c r="H2" s="214" t="e">
        <f>+IF('2 CONTEXTO E IDENTIFICACIÓN'!#REF!="","",'2 CONTEXTO E IDENTIFICACIÓN'!#REF!)</f>
        <v>#REF!</v>
      </c>
      <c r="I2" s="215" t="s">
        <v>108</v>
      </c>
      <c r="J2" s="213" t="e">
        <f>+IF('2 CONTEXTO E IDENTIFICACIÓN'!#REF!="","",'2 CONTEXTO E IDENTIFICACIÓN'!#REF!)</f>
        <v>#REF!</v>
      </c>
      <c r="K2" s="20"/>
      <c r="L2" s="20"/>
      <c r="M2" s="202"/>
      <c r="N2" s="202"/>
      <c r="R2" s="171"/>
      <c r="S2" s="171"/>
    </row>
    <row r="3" spans="1:25" s="9" customFormat="1" ht="15.75" thickBot="1" x14ac:dyDescent="0.25">
      <c r="A3" s="220"/>
      <c r="B3" s="342" t="str">
        <f>+IF('2 CONTEXTO E IDENTIFICACIÓN'!$D$2="","",'2 CONTEXTO E IDENTIFICACIÓN'!$D$2)</f>
        <v/>
      </c>
      <c r="C3" s="342"/>
      <c r="D3" s="342"/>
      <c r="E3" s="23"/>
      <c r="F3" s="23"/>
      <c r="R3" s="171"/>
      <c r="S3" s="171"/>
    </row>
    <row r="4" spans="1:25" s="9" customFormat="1" ht="15.75" thickBot="1" x14ac:dyDescent="0.25">
      <c r="A4" s="220"/>
      <c r="B4" s="219"/>
      <c r="C4" s="219"/>
      <c r="D4" s="219"/>
      <c r="E4" s="23"/>
      <c r="F4" s="23"/>
      <c r="G4" s="417" t="s">
        <v>73</v>
      </c>
      <c r="H4" s="418"/>
      <c r="I4" s="418"/>
      <c r="J4" s="418"/>
      <c r="K4" s="418"/>
      <c r="L4" s="418"/>
      <c r="M4" s="418"/>
      <c r="N4" s="419"/>
      <c r="R4" s="171"/>
      <c r="S4" s="171"/>
    </row>
    <row r="5" spans="1:25" s="24" customFormat="1" ht="14.1" customHeight="1" thickBot="1" x14ac:dyDescent="0.3">
      <c r="A5" s="298"/>
      <c r="C5" s="417" t="s">
        <v>79</v>
      </c>
      <c r="D5" s="418"/>
      <c r="E5" s="418"/>
      <c r="F5" s="419"/>
      <c r="G5" s="420" t="s">
        <v>165</v>
      </c>
      <c r="H5" s="421"/>
      <c r="I5" s="422"/>
      <c r="J5" s="420" t="s">
        <v>61</v>
      </c>
      <c r="K5" s="421"/>
      <c r="L5" s="422"/>
      <c r="M5" s="420" t="s">
        <v>192</v>
      </c>
      <c r="N5" s="422"/>
      <c r="P5" s="413" t="s">
        <v>2</v>
      </c>
      <c r="Q5" s="414"/>
      <c r="R5" s="415"/>
      <c r="S5" s="415"/>
      <c r="T5" s="416"/>
      <c r="V5" s="410" t="s">
        <v>4</v>
      </c>
      <c r="W5" s="411"/>
      <c r="X5" s="411"/>
      <c r="Y5" s="412"/>
    </row>
    <row r="6" spans="1:25" s="146" customFormat="1" ht="42.75" x14ac:dyDescent="0.25">
      <c r="A6" s="299" t="s">
        <v>190</v>
      </c>
      <c r="B6" s="300" t="s">
        <v>189</v>
      </c>
      <c r="C6" s="198" t="s">
        <v>193</v>
      </c>
      <c r="D6" s="199" t="s">
        <v>50</v>
      </c>
      <c r="E6" s="200" t="s">
        <v>188</v>
      </c>
      <c r="F6" s="201" t="s">
        <v>191</v>
      </c>
      <c r="G6" s="176" t="s">
        <v>165</v>
      </c>
      <c r="H6" s="177" t="s">
        <v>256</v>
      </c>
      <c r="I6" s="180" t="s">
        <v>49</v>
      </c>
      <c r="J6" s="176" t="s">
        <v>61</v>
      </c>
      <c r="K6" s="177" t="s">
        <v>256</v>
      </c>
      <c r="L6" s="180" t="s">
        <v>49</v>
      </c>
      <c r="M6" s="176" t="s">
        <v>167</v>
      </c>
      <c r="N6" s="178" t="s">
        <v>166</v>
      </c>
      <c r="P6" s="26" t="s">
        <v>49</v>
      </c>
      <c r="Q6" s="27" t="s">
        <v>50</v>
      </c>
      <c r="R6" s="168" t="s">
        <v>164</v>
      </c>
      <c r="S6" s="168" t="s">
        <v>163</v>
      </c>
      <c r="T6" s="28" t="s">
        <v>51</v>
      </c>
      <c r="V6" s="26" t="s">
        <v>49</v>
      </c>
      <c r="W6" s="27" t="s">
        <v>60</v>
      </c>
      <c r="X6" s="27" t="s">
        <v>78</v>
      </c>
      <c r="Y6" s="28" t="s">
        <v>61</v>
      </c>
    </row>
    <row r="7" spans="1:25" ht="145.5" customHeight="1" x14ac:dyDescent="0.25">
      <c r="A7" s="29" t="str">
        <f>'2 CONTEXTO E IDENTIFICACIÓN'!A6</f>
        <v>R1</v>
      </c>
      <c r="B7" s="301" t="str">
        <f>+'2 CONTEXTO E IDENTIFICACIÓN'!E6</f>
        <v>Posibilidad de pérdida Reputacional por falta de articulación del plan de desarrollo institucional con los planes de desarrollo de los entes territoriales debido a el desconocimiento o no inclusión de sus lineamientos en los procesos de planificación institucional.</v>
      </c>
      <c r="C7" s="195">
        <v>1</v>
      </c>
      <c r="D7" s="334" t="str">
        <f t="shared" ref="D7:D26" si="0">+IF(C7="","",IF(C7&lt;=$S$7,$Q$7,IF(C7&lt;=$S$8,$Q$8,IF(C7&lt;=$S$9,$Q$9,IF(C7&lt;=$S$10,$Q$10,IF(C7&gt;=$R$11,$Q$11,""))))))</f>
        <v>La actividad que conlleva el riesgo se ejecuta como máximos 2 veces por año</v>
      </c>
      <c r="E7" s="173">
        <f t="shared" ref="E7:E26" si="1">+IF(D7="","",IF(D7=$Q$7,$T$7,IF(D7=$Q$8,$T$8,IF(D7=$Q$9,$T$9,IF(D7=$Q$10,$T$10,IF(D7=$Q$11,$T$11))))))</f>
        <v>0.2</v>
      </c>
      <c r="F7" s="30" t="str">
        <f t="shared" ref="F7:F26" si="2">+IF(D7="","",IF(D7=$Q$7,$P$7,IF(D7=$Q$8,$P$8,IF(D7=$Q$9,$P$9,IF(D7=$Q$10,$P$10,IF(D7=$Q$11,$P$11))))))</f>
        <v>Muy Baja</v>
      </c>
      <c r="G7" s="183" t="s">
        <v>139</v>
      </c>
      <c r="H7" s="175" t="str">
        <f>+IF(G7="","",IF(G7="N/A","",IF(OR(G7=$X$7,G7=$Y$7),$W$7,IF(OR(G7=$X$8,G7=$Y$8),$W$8,IF(OR(G7=$X$9,G7=$Y$9),$W$9,IF(OR(G7=$X$10,G7=$Y$10),$W$10,IF(OR(G7=$X$11,G7=$Y$11),$W$11)))))))</f>
        <v/>
      </c>
      <c r="I7" s="181" t="str">
        <f t="shared" ref="I7:I26" si="3">+IF(G7="","",IF(G7="N/A","",IF(OR(G7=$X$7,G7=$Y$7),$V$7,IF(OR(G7=$X$8,G7=$Y$8),$V$8,IF(OR(G7=$X$9,G7=$Y$9),$V$9,IF(OR(G7=$X$10,G7=$Y$10),$V$10,IF(OR(G7=$X$11,G7=$Y$11),$V$11)))))))</f>
        <v/>
      </c>
      <c r="J7" s="183" t="s">
        <v>63</v>
      </c>
      <c r="K7" s="175">
        <f t="shared" ref="K7:K26" si="4">+IF(J7="","",IF(J7="N/A","",IF(OR(J7=$X$7,J7=$Y$7),$W$7,IF(OR(J7=$X$8,J7=$Y$8),$W$8,IF(OR(J7=$X$9,J7=$Y$9),$W$9,IF(OR(J7=$X$10,J7=$Y$10),$W$10,IF(OR(J7=$X$11,J7=$Y$11),$W$11)))))))</f>
        <v>0.2</v>
      </c>
      <c r="L7" s="181" t="str">
        <f t="shared" ref="L7:L26" si="5">+IF(J7="","",IF(J7="N/A","",IF(OR(J7=$X$7,J7=$Y$7),$V$7,IF(OR(J7=$X$8,J7=$Y$8),$V$8,IF(OR(J7=$X$9,J7=$Y$9),$V$9,IF(OR(J7=$X$10,J7=$Y$10),$V$10,IF(OR(J7=$X$11,J7=$Y$11),$V$11)))))))</f>
        <v>Leve</v>
      </c>
      <c r="M7" s="203">
        <f>+IF(H7="",K7,IF(K7="",H7,IF(H7&gt;K7,H7,K7)))</f>
        <v>0.2</v>
      </c>
      <c r="N7" s="204" t="str">
        <f>+IF(M7="","",IF(M7=$W$7,$V$7,IF(M7=$W$8,$V$8,IF(M7=$W$9,$V$9,IF(M7=$W$10,$V$10,IF(M7=$W$11,$V$11))))))</f>
        <v>Leve</v>
      </c>
      <c r="P7" s="31" t="s">
        <v>52</v>
      </c>
      <c r="Q7" s="32" t="s">
        <v>53</v>
      </c>
      <c r="R7" s="169">
        <v>0</v>
      </c>
      <c r="S7" s="169">
        <v>2</v>
      </c>
      <c r="T7" s="33">
        <v>0.2</v>
      </c>
      <c r="V7" s="31" t="s">
        <v>62</v>
      </c>
      <c r="W7" s="34">
        <v>0.2</v>
      </c>
      <c r="X7" s="32" t="s">
        <v>80</v>
      </c>
      <c r="Y7" s="35" t="s">
        <v>63</v>
      </c>
    </row>
    <row r="8" spans="1:25" ht="149.25" customHeight="1" x14ac:dyDescent="0.25">
      <c r="A8" s="29" t="str">
        <f>'2 CONTEXTO E IDENTIFICACIÓN'!A7</f>
        <v>R2</v>
      </c>
      <c r="B8" s="301" t="str">
        <f>+'2 CONTEXTO E IDENTIFICACIÓN'!E7</f>
        <v>Posibilidad de pérdida Reputacional por incumplimiento de las metas del plan de desarrollo institucional debido a la ausencia de alertas generadas a partir del seguimiento al cumplimiento de las metas, la falta de articulación entre las dependencias reponsables y la insuficiencia de recursos económicos asigandos.</v>
      </c>
      <c r="C8" s="196">
        <v>4</v>
      </c>
      <c r="D8" s="334" t="str">
        <f t="shared" si="0"/>
        <v>La actividad que conlleva el riesgo se ejecuta de 3 a 24 veces por año</v>
      </c>
      <c r="E8" s="173">
        <f t="shared" si="1"/>
        <v>0.4</v>
      </c>
      <c r="F8" s="30" t="str">
        <f t="shared" si="2"/>
        <v>Baja</v>
      </c>
      <c r="G8" s="183" t="s">
        <v>139</v>
      </c>
      <c r="H8" s="175" t="str">
        <f t="shared" ref="H8:H26" si="6">+IF(G8="","",IF(G8="N/A","",IF(OR(G8=$X$7,G8=$Y$7),$W$7,IF(OR(G8=$X$8,G8=$Y$8),$W$8,IF(OR(G8=$X$9,G8=$Y$9),$W$9,IF(OR(G8=$X$10,G8=$Y$10),$W$10,IF(OR(G8=$X$11,G8=$Y$11),$W$11)))))))</f>
        <v/>
      </c>
      <c r="I8" s="181" t="str">
        <f t="shared" si="3"/>
        <v/>
      </c>
      <c r="J8" s="183" t="s">
        <v>69</v>
      </c>
      <c r="K8" s="175">
        <f t="shared" si="4"/>
        <v>0.8</v>
      </c>
      <c r="L8" s="181" t="str">
        <f t="shared" si="5"/>
        <v>Mayor</v>
      </c>
      <c r="M8" s="203">
        <f>+IF(H8="",K8,IF(K8="",H8,IF(H8&gt;K8,H8,K8)))</f>
        <v>0.8</v>
      </c>
      <c r="N8" s="204" t="str">
        <f t="shared" ref="N8:N26" si="7">+IF(M8="","",IF(M8=$W$7,$V$7,IF(M8=$W$8,$V$8,IF(M8=$W$9,$V$9,IF(M8=$W$10,$V$10,IF(M8=$W$11,$V$11))))))</f>
        <v>Mayor</v>
      </c>
      <c r="P8" s="36" t="s">
        <v>54</v>
      </c>
      <c r="Q8" s="37" t="s">
        <v>55</v>
      </c>
      <c r="R8" s="169">
        <v>3</v>
      </c>
      <c r="S8" s="169">
        <v>24</v>
      </c>
      <c r="T8" s="33">
        <v>0.4</v>
      </c>
      <c r="V8" s="36" t="s">
        <v>7</v>
      </c>
      <c r="W8" s="34">
        <v>0.4</v>
      </c>
      <c r="X8" s="37" t="s">
        <v>64</v>
      </c>
      <c r="Y8" s="38" t="s">
        <v>65</v>
      </c>
    </row>
    <row r="9" spans="1:25" ht="163.5" customHeight="1" x14ac:dyDescent="0.25">
      <c r="A9" s="29" t="str">
        <f>'2 CONTEXTO E IDENTIFICACIÓN'!A8</f>
        <v>R3</v>
      </c>
      <c r="B9" s="301" t="str">
        <f>+'2 CONTEXTO E IDENTIFICACIÓN'!E8</f>
        <v>Posibilidad de pérdida Económica y Reputacional Por la formulación de proyectos sin calidad técnica que conlleven suspensiones en su ejecución debido a el incumplimiento de la norma técnica vigente exigida para estudios y diseños de proyectos establecida por el Ministerio de Vivienda, Ciudad y Territorio.</v>
      </c>
      <c r="C9" s="196">
        <v>3</v>
      </c>
      <c r="D9" s="334" t="str">
        <f t="shared" si="0"/>
        <v>La actividad que conlleva el riesgo se ejecuta de 3 a 24 veces por año</v>
      </c>
      <c r="E9" s="173">
        <f t="shared" si="1"/>
        <v>0.4</v>
      </c>
      <c r="F9" s="30" t="str">
        <f>+IF(D9="","",IF(D9=$Q$7,$P$7,IF(D9=$Q$8,$P$8,IF(D9=$Q$9,$P$9,IF(D9=$Q$10,$P$10,IF(D9=$Q$11,$P$11))))))</f>
        <v>Baja</v>
      </c>
      <c r="G9" s="183" t="s">
        <v>71</v>
      </c>
      <c r="H9" s="175">
        <f t="shared" si="6"/>
        <v>1</v>
      </c>
      <c r="I9" s="181" t="str">
        <f t="shared" si="3"/>
        <v>Catastrófico</v>
      </c>
      <c r="J9" s="183" t="s">
        <v>72</v>
      </c>
      <c r="K9" s="175">
        <f t="shared" si="4"/>
        <v>1</v>
      </c>
      <c r="L9" s="181" t="str">
        <f t="shared" si="5"/>
        <v>Catastrófico</v>
      </c>
      <c r="M9" s="203">
        <f t="shared" ref="M9:M26" si="8">+IF(H9="",K9,IF(K9="",H9,IF(H9&gt;K9,H9,K9)))</f>
        <v>1</v>
      </c>
      <c r="N9" s="204" t="str">
        <f t="shared" si="7"/>
        <v>Catastrófico</v>
      </c>
      <c r="P9" s="39" t="s">
        <v>56</v>
      </c>
      <c r="Q9" s="37" t="s">
        <v>57</v>
      </c>
      <c r="R9" s="169">
        <v>25</v>
      </c>
      <c r="S9" s="169">
        <v>500</v>
      </c>
      <c r="T9" s="33">
        <v>0.6</v>
      </c>
      <c r="V9" s="39" t="s">
        <v>5</v>
      </c>
      <c r="W9" s="34">
        <v>0.6</v>
      </c>
      <c r="X9" s="37" t="s">
        <v>66</v>
      </c>
      <c r="Y9" s="38" t="s">
        <v>67</v>
      </c>
    </row>
    <row r="10" spans="1:25" ht="138.75" customHeight="1" x14ac:dyDescent="0.25">
      <c r="A10" s="29" t="str">
        <f>'2 CONTEXTO E IDENTIFICACIÓN'!A9</f>
        <v>R4</v>
      </c>
      <c r="B10" s="301" t="str">
        <f>+'2 CONTEXTO E IDENTIFICACIÓN'!E9</f>
        <v>Posibilidad de pérdida Económica y Reputacional por incumplimiento de las actividades de los planes institucionales debido a la falta de seguimiento oportuno y sistemático a la ejecución de las actividades programadas.</v>
      </c>
      <c r="C10" s="196">
        <v>4</v>
      </c>
      <c r="D10" s="334" t="str">
        <f t="shared" si="0"/>
        <v>La actividad que conlleva el riesgo se ejecuta de 3 a 24 veces por año</v>
      </c>
      <c r="E10" s="173">
        <f t="shared" si="1"/>
        <v>0.4</v>
      </c>
      <c r="F10" s="30" t="str">
        <f t="shared" si="2"/>
        <v>Baja</v>
      </c>
      <c r="G10" s="183" t="s">
        <v>68</v>
      </c>
      <c r="H10" s="175">
        <f t="shared" si="6"/>
        <v>0.8</v>
      </c>
      <c r="I10" s="181" t="str">
        <f t="shared" si="3"/>
        <v>Mayor</v>
      </c>
      <c r="J10" s="183" t="s">
        <v>69</v>
      </c>
      <c r="K10" s="175">
        <f t="shared" si="4"/>
        <v>0.8</v>
      </c>
      <c r="L10" s="181" t="str">
        <f t="shared" si="5"/>
        <v>Mayor</v>
      </c>
      <c r="M10" s="203">
        <f t="shared" si="8"/>
        <v>0.8</v>
      </c>
      <c r="N10" s="204" t="str">
        <f t="shared" si="7"/>
        <v>Mayor</v>
      </c>
      <c r="P10" s="40" t="s">
        <v>58</v>
      </c>
      <c r="Q10" s="37" t="s">
        <v>76</v>
      </c>
      <c r="R10" s="169">
        <v>5001</v>
      </c>
      <c r="S10" s="169">
        <v>5000</v>
      </c>
      <c r="T10" s="33">
        <v>0.8</v>
      </c>
      <c r="V10" s="40" t="s">
        <v>6</v>
      </c>
      <c r="W10" s="34">
        <v>0.8</v>
      </c>
      <c r="X10" s="37" t="s">
        <v>68</v>
      </c>
      <c r="Y10" s="38" t="s">
        <v>69</v>
      </c>
    </row>
    <row r="11" spans="1:25" ht="135" customHeight="1" x14ac:dyDescent="0.25">
      <c r="A11" s="29" t="str">
        <f>'2 CONTEXTO E IDENTIFICACIÓN'!A10</f>
        <v>R5</v>
      </c>
      <c r="B11" s="301" t="str">
        <f>+'2 CONTEXTO E IDENTIFICACIÓN'!E10</f>
        <v>Posibilidad de pérdida Económica y Reputacional por incumplimiento de las actividades de los planes y programas ambientales debido a la falta de seguimiento oportuno y sistemático a la ejecución de las actividades programadas.</v>
      </c>
      <c r="C11" s="196">
        <v>2</v>
      </c>
      <c r="D11" s="334" t="str">
        <f t="shared" si="0"/>
        <v>La actividad que conlleva el riesgo se ejecuta como máximos 2 veces por año</v>
      </c>
      <c r="E11" s="173">
        <f t="shared" si="1"/>
        <v>0.2</v>
      </c>
      <c r="F11" s="30" t="str">
        <f t="shared" si="2"/>
        <v>Muy Baja</v>
      </c>
      <c r="G11" s="183" t="s">
        <v>68</v>
      </c>
      <c r="H11" s="175">
        <f t="shared" si="6"/>
        <v>0.8</v>
      </c>
      <c r="I11" s="181" t="str">
        <f t="shared" si="3"/>
        <v>Mayor</v>
      </c>
      <c r="J11" s="183" t="s">
        <v>69</v>
      </c>
      <c r="K11" s="175">
        <f t="shared" si="4"/>
        <v>0.8</v>
      </c>
      <c r="L11" s="181" t="str">
        <f t="shared" si="5"/>
        <v>Mayor</v>
      </c>
      <c r="M11" s="203">
        <f t="shared" si="8"/>
        <v>0.8</v>
      </c>
      <c r="N11" s="204" t="str">
        <f t="shared" si="7"/>
        <v>Mayor</v>
      </c>
      <c r="P11" s="41" t="s">
        <v>59</v>
      </c>
      <c r="Q11" s="37" t="s">
        <v>77</v>
      </c>
      <c r="R11" s="169">
        <v>5001</v>
      </c>
      <c r="S11" s="169"/>
      <c r="T11" s="33">
        <v>1</v>
      </c>
      <c r="V11" s="41" t="s">
        <v>70</v>
      </c>
      <c r="W11" s="34">
        <v>1</v>
      </c>
      <c r="X11" s="37" t="s">
        <v>71</v>
      </c>
      <c r="Y11" s="38" t="s">
        <v>72</v>
      </c>
    </row>
    <row r="12" spans="1:25" ht="146.25" customHeight="1" thickBot="1" x14ac:dyDescent="0.3">
      <c r="A12" s="29" t="str">
        <f>'2 CONTEXTO E IDENTIFICACIÓN'!A11</f>
        <v>R6</v>
      </c>
      <c r="B12" s="301" t="str">
        <f>+'2 CONTEXTO E IDENTIFICACIÓN'!E11</f>
        <v>Posibilidad de pérdida Económica y Reputacional por incumplimiento de las metas establecidas en el estudio tarifario debido a la falta de elaboración e implementación de documentos de planificación, control y acciones de mejora e insuficiencia en la asignación de recursos económicos.</v>
      </c>
      <c r="C12" s="196">
        <v>12</v>
      </c>
      <c r="D12" s="334" t="str">
        <f t="shared" si="0"/>
        <v>La actividad que conlleva el riesgo se ejecuta de 3 a 24 veces por año</v>
      </c>
      <c r="E12" s="173">
        <f t="shared" si="1"/>
        <v>0.4</v>
      </c>
      <c r="F12" s="30" t="str">
        <f t="shared" si="2"/>
        <v>Baja</v>
      </c>
      <c r="G12" s="183" t="s">
        <v>68</v>
      </c>
      <c r="H12" s="175">
        <f t="shared" si="6"/>
        <v>0.8</v>
      </c>
      <c r="I12" s="181" t="str">
        <f t="shared" si="3"/>
        <v>Mayor</v>
      </c>
      <c r="J12" s="183" t="s">
        <v>72</v>
      </c>
      <c r="K12" s="175">
        <f t="shared" si="4"/>
        <v>1</v>
      </c>
      <c r="L12" s="181" t="str">
        <f t="shared" si="5"/>
        <v>Catastrófico</v>
      </c>
      <c r="M12" s="203">
        <f t="shared" si="8"/>
        <v>1</v>
      </c>
      <c r="N12" s="204" t="str">
        <f t="shared" si="7"/>
        <v>Catastrófico</v>
      </c>
      <c r="P12" s="42"/>
      <c r="Q12" s="43"/>
      <c r="R12" s="170"/>
      <c r="S12" s="170"/>
      <c r="T12" s="44"/>
      <c r="V12" s="42"/>
      <c r="W12" s="43"/>
      <c r="X12" s="43" t="s">
        <v>139</v>
      </c>
      <c r="Y12" s="44" t="s">
        <v>139</v>
      </c>
    </row>
    <row r="13" spans="1:25" ht="120.75" customHeight="1" x14ac:dyDescent="0.25">
      <c r="A13" s="29" t="str">
        <f>'2 CONTEXTO E IDENTIFICACIÓN'!A12</f>
        <v>R7</v>
      </c>
      <c r="B13" s="301" t="str">
        <f>+'2 CONTEXTO E IDENTIFICACIÓN'!E12</f>
        <v>Posibilidad de pérdida Reputacional por la formulación de programas y planes ambientales que no se alinean con la normativa técnica ambiental debido a el desconocimiento de la legislación ambiental vigente, la insuficiencia de recursos económicos y la falta de una planificación adecuada.</v>
      </c>
      <c r="C13" s="196">
        <v>12</v>
      </c>
      <c r="D13" s="334" t="str">
        <f t="shared" si="0"/>
        <v>La actividad que conlleva el riesgo se ejecuta de 3 a 24 veces por año</v>
      </c>
      <c r="E13" s="173">
        <f t="shared" si="1"/>
        <v>0.4</v>
      </c>
      <c r="F13" s="30" t="str">
        <f t="shared" si="2"/>
        <v>Baja</v>
      </c>
      <c r="G13" s="183" t="s">
        <v>139</v>
      </c>
      <c r="H13" s="175" t="str">
        <f t="shared" si="6"/>
        <v/>
      </c>
      <c r="I13" s="181" t="str">
        <f t="shared" si="3"/>
        <v/>
      </c>
      <c r="J13" s="183" t="s">
        <v>67</v>
      </c>
      <c r="K13" s="175">
        <f t="shared" si="4"/>
        <v>0.6</v>
      </c>
      <c r="L13" s="181" t="str">
        <f t="shared" si="5"/>
        <v>Moderado</v>
      </c>
      <c r="M13" s="203">
        <f t="shared" si="8"/>
        <v>0.6</v>
      </c>
      <c r="N13" s="204" t="str">
        <f t="shared" si="7"/>
        <v>Moderado</v>
      </c>
    </row>
    <row r="14" spans="1:25" ht="150" customHeight="1" x14ac:dyDescent="0.25">
      <c r="A14" s="29" t="str">
        <f>'2 CONTEXTO E IDENTIFICACIÓN'!A13</f>
        <v>R8</v>
      </c>
      <c r="B14" s="301" t="str">
        <f>+'2 CONTEXTO E IDENTIFICACIÓN'!E13</f>
        <v>Posibilidad de pérdida Económica y Reputacional por cargue extemporáneo de información al SUI requerido por la Superintendencia de Servicios Públicos Domiciliarios debido a el desconocimiento de la normativa vigente, la falta de articulación entre las dependencias responsables del reporte y la ausencia de mecanismos de validación de la información.</v>
      </c>
      <c r="C14" s="196">
        <v>12</v>
      </c>
      <c r="D14" s="334" t="str">
        <f t="shared" si="0"/>
        <v>La actividad que conlleva el riesgo se ejecuta de 3 a 24 veces por año</v>
      </c>
      <c r="E14" s="173">
        <f t="shared" si="1"/>
        <v>0.4</v>
      </c>
      <c r="F14" s="30" t="str">
        <f t="shared" si="2"/>
        <v>Baja</v>
      </c>
      <c r="G14" s="183" t="s">
        <v>68</v>
      </c>
      <c r="H14" s="175">
        <f t="shared" si="6"/>
        <v>0.8</v>
      </c>
      <c r="I14" s="181" t="str">
        <f t="shared" si="3"/>
        <v>Mayor</v>
      </c>
      <c r="J14" s="183" t="s">
        <v>72</v>
      </c>
      <c r="K14" s="175">
        <f t="shared" si="4"/>
        <v>1</v>
      </c>
      <c r="L14" s="181" t="str">
        <f t="shared" si="5"/>
        <v>Catastrófico</v>
      </c>
      <c r="M14" s="203">
        <f t="shared" si="8"/>
        <v>1</v>
      </c>
      <c r="N14" s="204" t="str">
        <f t="shared" si="7"/>
        <v>Catastrófico</v>
      </c>
    </row>
    <row r="15" spans="1:25" ht="158.25" customHeight="1" x14ac:dyDescent="0.25">
      <c r="A15" s="29" t="str">
        <f>'2 CONTEXTO E IDENTIFICACIÓN'!A14</f>
        <v>R9</v>
      </c>
      <c r="B15" s="301" t="str">
        <f>+'2 CONTEXTO E IDENTIFICACIÓN'!E14</f>
        <v>Posibilidad de pérdida Económica y Reputacional por registro extemporáneo o incompleto del avance de los proyectos financiados con recursos del Gobierno Nacional en las plataformas PIIB y SIGEVAS debido a la falta de seguimiento a los cronogramas de reporte, demoras en la entrega de información por parte de los responsables del proyecto y ausencia de controles internos de verificación.</v>
      </c>
      <c r="C15" s="196">
        <v>12</v>
      </c>
      <c r="D15" s="334" t="str">
        <f t="shared" si="0"/>
        <v>La actividad que conlleva el riesgo se ejecuta de 3 a 24 veces por año</v>
      </c>
      <c r="E15" s="173">
        <f t="shared" si="1"/>
        <v>0.4</v>
      </c>
      <c r="F15" s="30" t="str">
        <f t="shared" si="2"/>
        <v>Baja</v>
      </c>
      <c r="G15" s="183" t="s">
        <v>68</v>
      </c>
      <c r="H15" s="175">
        <f t="shared" si="6"/>
        <v>0.8</v>
      </c>
      <c r="I15" s="181" t="str">
        <f t="shared" si="3"/>
        <v>Mayor</v>
      </c>
      <c r="J15" s="183" t="s">
        <v>72</v>
      </c>
      <c r="K15" s="175">
        <f t="shared" si="4"/>
        <v>1</v>
      </c>
      <c r="L15" s="181" t="str">
        <f t="shared" si="5"/>
        <v>Catastrófico</v>
      </c>
      <c r="M15" s="203">
        <f t="shared" si="8"/>
        <v>1</v>
      </c>
      <c r="N15" s="204" t="str">
        <f t="shared" si="7"/>
        <v>Catastrófico</v>
      </c>
    </row>
    <row r="16" spans="1:25" ht="73.5" customHeight="1" x14ac:dyDescent="0.25">
      <c r="A16" s="29" t="str">
        <f>'2 CONTEXTO E IDENTIFICACIÓN'!A15</f>
        <v>R10</v>
      </c>
      <c r="B16" s="301" t="str">
        <f>+'2 CONTEXTO E IDENTIFICACIÓN'!E15</f>
        <v xml:space="preserve">  </v>
      </c>
      <c r="C16" s="196"/>
      <c r="D16" s="172" t="str">
        <f t="shared" si="0"/>
        <v/>
      </c>
      <c r="E16" s="173" t="str">
        <f t="shared" si="1"/>
        <v/>
      </c>
      <c r="F16" s="30" t="str">
        <f t="shared" si="2"/>
        <v/>
      </c>
      <c r="G16" s="183"/>
      <c r="H16" s="175" t="str">
        <f t="shared" si="6"/>
        <v/>
      </c>
      <c r="I16" s="181" t="str">
        <f t="shared" si="3"/>
        <v/>
      </c>
      <c r="J16" s="183"/>
      <c r="K16" s="175" t="str">
        <f t="shared" si="4"/>
        <v/>
      </c>
      <c r="L16" s="181" t="str">
        <f t="shared" si="5"/>
        <v/>
      </c>
      <c r="M16" s="203" t="str">
        <f t="shared" si="8"/>
        <v/>
      </c>
      <c r="N16" s="204" t="str">
        <f t="shared" si="7"/>
        <v/>
      </c>
    </row>
    <row r="17" spans="1:14" ht="73.5" customHeight="1" x14ac:dyDescent="0.25">
      <c r="A17" s="29" t="str">
        <f>'2 CONTEXTO E IDENTIFICACIÓN'!A16</f>
        <v>R11</v>
      </c>
      <c r="B17" s="301" t="str">
        <f>+'2 CONTEXTO E IDENTIFICACIÓN'!E16</f>
        <v xml:space="preserve">  </v>
      </c>
      <c r="C17" s="196"/>
      <c r="D17" s="172" t="str">
        <f t="shared" si="0"/>
        <v/>
      </c>
      <c r="E17" s="173" t="str">
        <f t="shared" si="1"/>
        <v/>
      </c>
      <c r="F17" s="30" t="str">
        <f t="shared" si="2"/>
        <v/>
      </c>
      <c r="G17" s="183"/>
      <c r="H17" s="175" t="str">
        <f t="shared" si="6"/>
        <v/>
      </c>
      <c r="I17" s="181" t="str">
        <f t="shared" si="3"/>
        <v/>
      </c>
      <c r="J17" s="183"/>
      <c r="K17" s="175" t="str">
        <f t="shared" si="4"/>
        <v/>
      </c>
      <c r="L17" s="181" t="str">
        <f t="shared" si="5"/>
        <v/>
      </c>
      <c r="M17" s="203" t="str">
        <f t="shared" si="8"/>
        <v/>
      </c>
      <c r="N17" s="204" t="str">
        <f t="shared" si="7"/>
        <v/>
      </c>
    </row>
    <row r="18" spans="1:14" ht="73.5" customHeight="1" x14ac:dyDescent="0.25">
      <c r="A18" s="29" t="str">
        <f>'2 CONTEXTO E IDENTIFICACIÓN'!A17</f>
        <v>R12</v>
      </c>
      <c r="B18" s="301" t="str">
        <f>+'2 CONTEXTO E IDENTIFICACIÓN'!E17</f>
        <v xml:space="preserve">  </v>
      </c>
      <c r="C18" s="196"/>
      <c r="D18" s="172" t="str">
        <f t="shared" si="0"/>
        <v/>
      </c>
      <c r="E18" s="173" t="str">
        <f t="shared" si="1"/>
        <v/>
      </c>
      <c r="F18" s="30" t="str">
        <f t="shared" si="2"/>
        <v/>
      </c>
      <c r="G18" s="183"/>
      <c r="H18" s="175" t="str">
        <f t="shared" si="6"/>
        <v/>
      </c>
      <c r="I18" s="181" t="str">
        <f t="shared" si="3"/>
        <v/>
      </c>
      <c r="J18" s="183"/>
      <c r="K18" s="175" t="str">
        <f t="shared" si="4"/>
        <v/>
      </c>
      <c r="L18" s="181" t="str">
        <f t="shared" si="5"/>
        <v/>
      </c>
      <c r="M18" s="203" t="str">
        <f t="shared" si="8"/>
        <v/>
      </c>
      <c r="N18" s="204" t="str">
        <f t="shared" si="7"/>
        <v/>
      </c>
    </row>
    <row r="19" spans="1:14" ht="73.5" customHeight="1" x14ac:dyDescent="0.25">
      <c r="A19" s="29" t="str">
        <f>'2 CONTEXTO E IDENTIFICACIÓN'!A18</f>
        <v>R13</v>
      </c>
      <c r="B19" s="301" t="str">
        <f>+'2 CONTEXTO E IDENTIFICACIÓN'!E18</f>
        <v xml:space="preserve">  </v>
      </c>
      <c r="C19" s="196"/>
      <c r="D19" s="172" t="str">
        <f t="shared" si="0"/>
        <v/>
      </c>
      <c r="E19" s="173" t="str">
        <f t="shared" si="1"/>
        <v/>
      </c>
      <c r="F19" s="30" t="str">
        <f t="shared" si="2"/>
        <v/>
      </c>
      <c r="G19" s="183"/>
      <c r="H19" s="175" t="str">
        <f t="shared" si="6"/>
        <v/>
      </c>
      <c r="I19" s="181" t="str">
        <f t="shared" si="3"/>
        <v/>
      </c>
      <c r="J19" s="183"/>
      <c r="K19" s="175" t="str">
        <f t="shared" si="4"/>
        <v/>
      </c>
      <c r="L19" s="181" t="str">
        <f t="shared" si="5"/>
        <v/>
      </c>
      <c r="M19" s="203" t="str">
        <f t="shared" si="8"/>
        <v/>
      </c>
      <c r="N19" s="204" t="str">
        <f t="shared" si="7"/>
        <v/>
      </c>
    </row>
    <row r="20" spans="1:14" ht="73.5" customHeight="1" x14ac:dyDescent="0.25">
      <c r="A20" s="29" t="str">
        <f>'2 CONTEXTO E IDENTIFICACIÓN'!A19</f>
        <v>R14</v>
      </c>
      <c r="B20" s="301" t="str">
        <f>+'2 CONTEXTO E IDENTIFICACIÓN'!E19</f>
        <v xml:space="preserve">  </v>
      </c>
      <c r="C20" s="196"/>
      <c r="D20" s="172" t="str">
        <f t="shared" si="0"/>
        <v/>
      </c>
      <c r="E20" s="173" t="str">
        <f t="shared" si="1"/>
        <v/>
      </c>
      <c r="F20" s="30" t="str">
        <f t="shared" si="2"/>
        <v/>
      </c>
      <c r="G20" s="183"/>
      <c r="H20" s="175" t="str">
        <f t="shared" si="6"/>
        <v/>
      </c>
      <c r="I20" s="181" t="str">
        <f t="shared" si="3"/>
        <v/>
      </c>
      <c r="J20" s="183"/>
      <c r="K20" s="175" t="str">
        <f t="shared" si="4"/>
        <v/>
      </c>
      <c r="L20" s="181" t="str">
        <f t="shared" si="5"/>
        <v/>
      </c>
      <c r="M20" s="203" t="str">
        <f t="shared" si="8"/>
        <v/>
      </c>
      <c r="N20" s="204" t="str">
        <f t="shared" si="7"/>
        <v/>
      </c>
    </row>
    <row r="21" spans="1:14" ht="73.5" customHeight="1" x14ac:dyDescent="0.25">
      <c r="A21" s="29" t="str">
        <f>'2 CONTEXTO E IDENTIFICACIÓN'!A20</f>
        <v>R15</v>
      </c>
      <c r="B21" s="301" t="str">
        <f>+'2 CONTEXTO E IDENTIFICACIÓN'!E20</f>
        <v xml:space="preserve">  </v>
      </c>
      <c r="C21" s="196"/>
      <c r="D21" s="172" t="str">
        <f t="shared" si="0"/>
        <v/>
      </c>
      <c r="E21" s="173" t="str">
        <f t="shared" si="1"/>
        <v/>
      </c>
      <c r="F21" s="30" t="str">
        <f t="shared" si="2"/>
        <v/>
      </c>
      <c r="G21" s="183"/>
      <c r="H21" s="175" t="str">
        <f t="shared" si="6"/>
        <v/>
      </c>
      <c r="I21" s="181" t="str">
        <f t="shared" si="3"/>
        <v/>
      </c>
      <c r="J21" s="183"/>
      <c r="K21" s="175" t="str">
        <f t="shared" si="4"/>
        <v/>
      </c>
      <c r="L21" s="181" t="str">
        <f t="shared" si="5"/>
        <v/>
      </c>
      <c r="M21" s="203" t="str">
        <f t="shared" si="8"/>
        <v/>
      </c>
      <c r="N21" s="204" t="str">
        <f t="shared" si="7"/>
        <v/>
      </c>
    </row>
    <row r="22" spans="1:14" ht="73.5" customHeight="1" x14ac:dyDescent="0.25">
      <c r="A22" s="29" t="str">
        <f>'2 CONTEXTO E IDENTIFICACIÓN'!A21</f>
        <v>R16</v>
      </c>
      <c r="B22" s="301" t="str">
        <f>+'2 CONTEXTO E IDENTIFICACIÓN'!E21</f>
        <v xml:space="preserve">  </v>
      </c>
      <c r="C22" s="196"/>
      <c r="D22" s="172" t="str">
        <f t="shared" si="0"/>
        <v/>
      </c>
      <c r="E22" s="173" t="str">
        <f t="shared" si="1"/>
        <v/>
      </c>
      <c r="F22" s="30" t="str">
        <f t="shared" si="2"/>
        <v/>
      </c>
      <c r="G22" s="183"/>
      <c r="H22" s="175" t="str">
        <f t="shared" si="6"/>
        <v/>
      </c>
      <c r="I22" s="181" t="str">
        <f t="shared" si="3"/>
        <v/>
      </c>
      <c r="J22" s="183"/>
      <c r="K22" s="175" t="str">
        <f t="shared" si="4"/>
        <v/>
      </c>
      <c r="L22" s="181" t="str">
        <f t="shared" si="5"/>
        <v/>
      </c>
      <c r="M22" s="203" t="str">
        <f t="shared" si="8"/>
        <v/>
      </c>
      <c r="N22" s="204" t="str">
        <f t="shared" si="7"/>
        <v/>
      </c>
    </row>
    <row r="23" spans="1:14" ht="73.5" customHeight="1" x14ac:dyDescent="0.25">
      <c r="A23" s="29" t="str">
        <f>'2 CONTEXTO E IDENTIFICACIÓN'!A22</f>
        <v>R17</v>
      </c>
      <c r="B23" s="301" t="str">
        <f>+'2 CONTEXTO E IDENTIFICACIÓN'!E22</f>
        <v xml:space="preserve">  </v>
      </c>
      <c r="C23" s="196"/>
      <c r="D23" s="172" t="str">
        <f t="shared" si="0"/>
        <v/>
      </c>
      <c r="E23" s="173" t="str">
        <f t="shared" si="1"/>
        <v/>
      </c>
      <c r="F23" s="30" t="str">
        <f t="shared" si="2"/>
        <v/>
      </c>
      <c r="G23" s="183"/>
      <c r="H23" s="175" t="str">
        <f t="shared" si="6"/>
        <v/>
      </c>
      <c r="I23" s="181" t="str">
        <f t="shared" si="3"/>
        <v/>
      </c>
      <c r="J23" s="183"/>
      <c r="K23" s="175" t="str">
        <f t="shared" si="4"/>
        <v/>
      </c>
      <c r="L23" s="181" t="str">
        <f t="shared" si="5"/>
        <v/>
      </c>
      <c r="M23" s="203" t="str">
        <f t="shared" si="8"/>
        <v/>
      </c>
      <c r="N23" s="204" t="str">
        <f t="shared" si="7"/>
        <v/>
      </c>
    </row>
    <row r="24" spans="1:14" ht="73.5" customHeight="1" x14ac:dyDescent="0.25">
      <c r="A24" s="29" t="str">
        <f>'2 CONTEXTO E IDENTIFICACIÓN'!A23</f>
        <v>R18</v>
      </c>
      <c r="B24" s="301" t="str">
        <f>+'2 CONTEXTO E IDENTIFICACIÓN'!E23</f>
        <v xml:space="preserve">  </v>
      </c>
      <c r="C24" s="196"/>
      <c r="D24" s="172" t="str">
        <f t="shared" si="0"/>
        <v/>
      </c>
      <c r="E24" s="173" t="str">
        <f t="shared" si="1"/>
        <v/>
      </c>
      <c r="F24" s="30" t="str">
        <f t="shared" si="2"/>
        <v/>
      </c>
      <c r="G24" s="183"/>
      <c r="H24" s="175" t="str">
        <f t="shared" si="6"/>
        <v/>
      </c>
      <c r="I24" s="181" t="str">
        <f t="shared" si="3"/>
        <v/>
      </c>
      <c r="J24" s="183"/>
      <c r="K24" s="175" t="str">
        <f t="shared" si="4"/>
        <v/>
      </c>
      <c r="L24" s="181" t="str">
        <f t="shared" si="5"/>
        <v/>
      </c>
      <c r="M24" s="203" t="str">
        <f t="shared" si="8"/>
        <v/>
      </c>
      <c r="N24" s="204" t="str">
        <f t="shared" si="7"/>
        <v/>
      </c>
    </row>
    <row r="25" spans="1:14" ht="73.5" customHeight="1" x14ac:dyDescent="0.25">
      <c r="A25" s="29" t="str">
        <f>'2 CONTEXTO E IDENTIFICACIÓN'!A24</f>
        <v>R19</v>
      </c>
      <c r="B25" s="301" t="str">
        <f>+'2 CONTEXTO E IDENTIFICACIÓN'!E24</f>
        <v xml:space="preserve">  </v>
      </c>
      <c r="C25" s="196"/>
      <c r="D25" s="172" t="str">
        <f t="shared" si="0"/>
        <v/>
      </c>
      <c r="E25" s="173" t="str">
        <f t="shared" si="1"/>
        <v/>
      </c>
      <c r="F25" s="30" t="str">
        <f t="shared" si="2"/>
        <v/>
      </c>
      <c r="G25" s="183"/>
      <c r="H25" s="175" t="str">
        <f t="shared" si="6"/>
        <v/>
      </c>
      <c r="I25" s="181" t="str">
        <f t="shared" si="3"/>
        <v/>
      </c>
      <c r="J25" s="183"/>
      <c r="K25" s="175" t="str">
        <f t="shared" si="4"/>
        <v/>
      </c>
      <c r="L25" s="181" t="str">
        <f t="shared" si="5"/>
        <v/>
      </c>
      <c r="M25" s="203" t="str">
        <f t="shared" si="8"/>
        <v/>
      </c>
      <c r="N25" s="204" t="str">
        <f t="shared" si="7"/>
        <v/>
      </c>
    </row>
    <row r="26" spans="1:14" ht="73.5" customHeight="1" thickBot="1" x14ac:dyDescent="0.3">
      <c r="A26" s="45" t="str">
        <f>'2 CONTEXTO E IDENTIFICACIÓN'!A25</f>
        <v>R20</v>
      </c>
      <c r="B26" s="302" t="str">
        <f>+'2 CONTEXTO E IDENTIFICACIÓN'!E25</f>
        <v xml:space="preserve">  </v>
      </c>
      <c r="C26" s="197"/>
      <c r="D26" s="185" t="str">
        <f t="shared" si="0"/>
        <v/>
      </c>
      <c r="E26" s="174" t="str">
        <f t="shared" si="1"/>
        <v/>
      </c>
      <c r="F26" s="46" t="str">
        <f t="shared" si="2"/>
        <v/>
      </c>
      <c r="G26" s="184"/>
      <c r="H26" s="179" t="str">
        <f t="shared" si="6"/>
        <v/>
      </c>
      <c r="I26" s="182" t="str">
        <f t="shared" si="3"/>
        <v/>
      </c>
      <c r="J26" s="184"/>
      <c r="K26" s="179" t="str">
        <f t="shared" si="4"/>
        <v/>
      </c>
      <c r="L26" s="182" t="str">
        <f t="shared" si="5"/>
        <v/>
      </c>
      <c r="M26" s="205" t="str">
        <f t="shared" si="8"/>
        <v/>
      </c>
      <c r="N26" s="206" t="str">
        <f t="shared" si="7"/>
        <v/>
      </c>
    </row>
  </sheetData>
  <sheetProtection formatCells="0" formatColumns="0" formatRows="0" sort="0" autoFilter="0" pivotTables="0"/>
  <dataConsolidate/>
  <mergeCells count="9">
    <mergeCell ref="V5:Y5"/>
    <mergeCell ref="P5:T5"/>
    <mergeCell ref="B2:D2"/>
    <mergeCell ref="B3:D3"/>
    <mergeCell ref="C5:F5"/>
    <mergeCell ref="G5:I5"/>
    <mergeCell ref="J5:L5"/>
    <mergeCell ref="M5:N5"/>
    <mergeCell ref="G4:N4"/>
  </mergeCells>
  <conditionalFormatting sqref="E7:E26 G7:G26">
    <cfRule type="cellIs" dxfId="213" priority="1" operator="equal">
      <formula>$T$7</formula>
    </cfRule>
    <cfRule type="cellIs" dxfId="212" priority="2" operator="equal">
      <formula>$T$8</formula>
    </cfRule>
    <cfRule type="cellIs" dxfId="211" priority="3" operator="equal">
      <formula>$T$9</formula>
    </cfRule>
    <cfRule type="cellIs" dxfId="210" priority="4" operator="equal">
      <formula>$T$10</formula>
    </cfRule>
    <cfRule type="cellIs" dxfId="209" priority="5" operator="equal">
      <formula>$T$11</formula>
    </cfRule>
  </conditionalFormatting>
  <conditionalFormatting sqref="F7:F26">
    <cfRule type="cellIs" dxfId="208" priority="163" operator="equal">
      <formula>$P$11</formula>
    </cfRule>
    <cfRule type="cellIs" dxfId="207" priority="159" operator="equal">
      <formula>$P$7</formula>
    </cfRule>
    <cfRule type="cellIs" dxfId="206" priority="160" operator="equal">
      <formula>$P$8</formula>
    </cfRule>
    <cfRule type="cellIs" dxfId="205" priority="161" operator="equal">
      <formula>$P$9</formula>
    </cfRule>
    <cfRule type="cellIs" dxfId="204" priority="162" operator="equal">
      <formula>$P$10</formula>
    </cfRule>
  </conditionalFormatting>
  <conditionalFormatting sqref="H7:H26">
    <cfRule type="cellIs" dxfId="203" priority="77" operator="equal">
      <formula>$W$8</formula>
    </cfRule>
    <cfRule type="cellIs" dxfId="202" priority="78" operator="equal">
      <formula>$W$9</formula>
    </cfRule>
    <cfRule type="cellIs" dxfId="201" priority="79" operator="equal">
      <formula>$W$10</formula>
    </cfRule>
    <cfRule type="cellIs" dxfId="200" priority="80" operator="equal">
      <formula>$W$11</formula>
    </cfRule>
    <cfRule type="cellIs" dxfId="199" priority="76" operator="equal">
      <formula>$W$7</formula>
    </cfRule>
  </conditionalFormatting>
  <conditionalFormatting sqref="I7:J26">
    <cfRule type="cellIs" dxfId="198" priority="81" operator="equal">
      <formula>$V$7</formula>
    </cfRule>
    <cfRule type="cellIs" dxfId="197" priority="82" operator="equal">
      <formula>$V$8</formula>
    </cfRule>
    <cfRule type="cellIs" dxfId="196" priority="83" operator="equal">
      <formula>$V$9</formula>
    </cfRule>
    <cfRule type="cellIs" dxfId="195" priority="84" operator="equal">
      <formula>$V$10</formula>
    </cfRule>
    <cfRule type="cellIs" dxfId="194" priority="85" operator="equal">
      <formula>$V$11</formula>
    </cfRule>
  </conditionalFormatting>
  <conditionalFormatting sqref="K7:K26">
    <cfRule type="cellIs" dxfId="193" priority="61" operator="equal">
      <formula>$W$7</formula>
    </cfRule>
    <cfRule type="cellIs" dxfId="192" priority="62" operator="equal">
      <formula>$W$8</formula>
    </cfRule>
    <cfRule type="cellIs" dxfId="191" priority="63" operator="equal">
      <formula>$W$9</formula>
    </cfRule>
    <cfRule type="cellIs" dxfId="190" priority="64" operator="equal">
      <formula>$W$10</formula>
    </cfRule>
    <cfRule type="cellIs" dxfId="189" priority="65" operator="equal">
      <formula>$W$11</formula>
    </cfRule>
  </conditionalFormatting>
  <conditionalFormatting sqref="L7:L26">
    <cfRule type="cellIs" dxfId="188" priority="96" operator="equal">
      <formula>$V$7</formula>
    </cfRule>
    <cfRule type="cellIs" dxfId="187" priority="97" operator="equal">
      <formula>$V$8</formula>
    </cfRule>
    <cfRule type="cellIs" dxfId="186" priority="98" operator="equal">
      <formula>$V$9</formula>
    </cfRule>
    <cfRule type="cellIs" dxfId="185" priority="99" operator="equal">
      <formula>$V$10</formula>
    </cfRule>
    <cfRule type="cellIs" dxfId="184" priority="100" operator="equal">
      <formula>$V$11</formula>
    </cfRule>
  </conditionalFormatting>
  <conditionalFormatting sqref="M7:M26">
    <cfRule type="cellIs" dxfId="183" priority="6" operator="equal">
      <formula>$W$7</formula>
    </cfRule>
    <cfRule type="cellIs" dxfId="182" priority="7" operator="equal">
      <formula>$W$8</formula>
    </cfRule>
    <cfRule type="cellIs" dxfId="181" priority="8" operator="equal">
      <formula>$W$9</formula>
    </cfRule>
    <cfRule type="cellIs" dxfId="180" priority="9" operator="equal">
      <formula>$W$10</formula>
    </cfRule>
    <cfRule type="cellIs" dxfId="179" priority="10" operator="equal">
      <formula>$W$11</formula>
    </cfRule>
  </conditionalFormatting>
  <conditionalFormatting sqref="N7:N26">
    <cfRule type="cellIs" dxfId="178" priority="31" operator="equal">
      <formula>$V$7</formula>
    </cfRule>
    <cfRule type="cellIs" dxfId="177" priority="32" operator="equal">
      <formula>$V$8</formula>
    </cfRule>
    <cfRule type="cellIs" dxfId="176" priority="33" operator="equal">
      <formula>$V$9</formula>
    </cfRule>
    <cfRule type="cellIs" dxfId="175" priority="34" operator="equal">
      <formula>$V$10</formula>
    </cfRule>
    <cfRule type="cellIs" dxfId="174" priority="35" operator="equal">
      <formula>$V$11</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6" xr:uid="{00000000-0002-0000-0200-000000000000}"/>
    <dataValidation allowBlank="1" showInputMessage="1" showErrorMessage="1" prompt="Es la materialización del riesgo y las consecuencias de su aparición. Su escala es: 5 bajo impacto, 10 medio, 20 alto impacto._x000a_" sqref="IP6:JA6" xr:uid="{00000000-0002-0000-0200-000001000000}"/>
    <dataValidation type="list" allowBlank="1" showInputMessage="1" showErrorMessage="1" sqref="IU10:JA10 IP7:JA9" xr:uid="{00000000-0002-0000-0200-000002000000}">
      <formula1>#REF!</formula1>
    </dataValidation>
    <dataValidation type="list" allowBlank="1" showInputMessage="1" showErrorMessage="1" sqref="G7:G26" xr:uid="{00000000-0002-0000-0200-000003000000}">
      <formula1>Afectación_Económica</formula1>
    </dataValidation>
    <dataValidation type="list" allowBlank="1" showInputMessage="1" showErrorMessage="1" sqref="J7:J26" xr:uid="{00000000-0002-0000-0200-000004000000}">
      <formula1>Reputacional</formula1>
    </dataValidation>
  </dataValidations>
  <printOptions horizontalCentered="1" verticalCentered="1"/>
  <pageMargins left="0.31496062992125984" right="0.27559055118110237" top="0.23622047244094491" bottom="0.15748031496062992" header="0" footer="0"/>
  <pageSetup scale="4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3"/>
  <sheetViews>
    <sheetView showGridLines="0" zoomScale="70" zoomScaleNormal="70" workbookViewId="0"/>
  </sheetViews>
  <sheetFormatPr baseColWidth="10" defaultColWidth="14.28515625" defaultRowHeight="12.75" x14ac:dyDescent="0.25"/>
  <cols>
    <col min="1" max="1" width="22.42578125" style="77" customWidth="1"/>
    <col min="2" max="2" width="27" style="82" customWidth="1"/>
    <col min="3" max="3" width="24.7109375" style="77" customWidth="1"/>
    <col min="4" max="4" width="20.5703125" style="82" customWidth="1"/>
    <col min="5" max="5" width="17.42578125" style="82" customWidth="1"/>
    <col min="6" max="6" width="3.85546875" style="82" customWidth="1"/>
    <col min="7" max="7" width="7.42578125" style="82" customWidth="1"/>
    <col min="8" max="8" width="14" style="82" customWidth="1"/>
    <col min="9" max="9" width="16.5703125" style="82" customWidth="1"/>
    <col min="10" max="12" width="14.7109375" style="82" customWidth="1"/>
    <col min="13" max="13" width="14.5703125" style="82" customWidth="1"/>
    <col min="14" max="14" width="3.85546875" style="82" customWidth="1"/>
    <col min="15" max="15" width="4.85546875" style="77" customWidth="1"/>
    <col min="16" max="16" width="6.42578125" style="77" customWidth="1"/>
    <col min="17" max="17" width="11" style="77" bestFit="1" customWidth="1"/>
    <col min="18" max="18" width="14.42578125" style="77" customWidth="1"/>
    <col min="19" max="22" width="12" style="77" customWidth="1"/>
    <col min="23" max="27" width="11.42578125" style="77" customWidth="1"/>
    <col min="28" max="28" width="5.5703125" style="77" bestFit="1" customWidth="1"/>
    <col min="29" max="29" width="26.85546875" style="77" customWidth="1"/>
    <col min="30" max="34" width="22.85546875" style="82" customWidth="1"/>
    <col min="35" max="35" width="23.42578125" style="77" customWidth="1"/>
    <col min="36" max="263" width="11.42578125" style="77" customWidth="1"/>
    <col min="264" max="264" width="12.7109375" style="77" customWidth="1"/>
    <col min="265" max="265" width="47" style="77" customWidth="1"/>
    <col min="266" max="266" width="35" style="77" customWidth="1"/>
    <col min="267" max="16384" width="14.28515625" style="77"/>
  </cols>
  <sheetData>
    <row r="1" spans="1:36" s="67" customFormat="1" ht="23.25" customHeight="1" x14ac:dyDescent="0.2">
      <c r="A1" s="71"/>
      <c r="B1" s="69"/>
      <c r="C1" s="49"/>
      <c r="D1" s="70"/>
      <c r="E1" s="69"/>
      <c r="F1" s="69"/>
      <c r="G1" s="69"/>
      <c r="I1" s="216"/>
      <c r="J1" s="325"/>
      <c r="K1" s="215"/>
      <c r="L1" s="325"/>
      <c r="M1" s="70"/>
      <c r="N1" s="69"/>
      <c r="AD1" s="68"/>
      <c r="AE1" s="68"/>
      <c r="AF1" s="68"/>
      <c r="AG1" s="68"/>
      <c r="AH1" s="68"/>
    </row>
    <row r="2" spans="1:36" s="67" customFormat="1" ht="24.75" customHeight="1" x14ac:dyDescent="0.2">
      <c r="A2" s="19" t="s">
        <v>152</v>
      </c>
      <c r="B2" s="341" t="str">
        <f>+IF('2 CONTEXTO E IDENTIFICACIÓN'!$B$2="","",'2 CONTEXTO E IDENTIFICACIÓN'!$B$2)</f>
        <v>PLANEACIÓN ESTRATÉGICA</v>
      </c>
      <c r="C2" s="341"/>
      <c r="D2" s="341"/>
      <c r="AD2" s="68"/>
      <c r="AE2" s="68"/>
      <c r="AF2" s="68"/>
      <c r="AG2" s="68"/>
      <c r="AH2" s="68"/>
    </row>
    <row r="3" spans="1:36" s="67" customFormat="1" ht="15.75" thickBot="1" x14ac:dyDescent="0.25">
      <c r="A3" s="220"/>
      <c r="B3" s="342"/>
      <c r="C3" s="342"/>
      <c r="D3" s="342"/>
      <c r="AD3" s="68"/>
      <c r="AE3" s="68"/>
      <c r="AF3" s="68"/>
      <c r="AG3" s="68"/>
      <c r="AH3" s="68"/>
    </row>
    <row r="4" spans="1:36" s="67" customFormat="1" ht="15.75" thickBot="1" x14ac:dyDescent="0.25">
      <c r="A4" s="220"/>
      <c r="B4" s="219"/>
      <c r="C4" s="219"/>
      <c r="D4" s="70"/>
      <c r="G4" s="430" t="s">
        <v>20</v>
      </c>
      <c r="H4" s="431"/>
      <c r="I4" s="431"/>
      <c r="J4" s="431"/>
      <c r="K4" s="431"/>
      <c r="L4" s="431"/>
      <c r="M4" s="432"/>
      <c r="O4" s="72"/>
      <c r="P4" s="72"/>
      <c r="Q4" s="73"/>
      <c r="R4" s="423" t="s">
        <v>84</v>
      </c>
      <c r="S4" s="423"/>
      <c r="T4" s="423"/>
      <c r="U4" s="423"/>
      <c r="V4" s="424"/>
      <c r="AD4" s="68"/>
      <c r="AE4" s="68"/>
      <c r="AF4" s="68"/>
      <c r="AG4" s="68"/>
      <c r="AH4" s="68"/>
    </row>
    <row r="5" spans="1:36" x14ac:dyDescent="0.25">
      <c r="A5" s="120"/>
      <c r="B5" s="297"/>
      <c r="C5" s="425" t="s">
        <v>86</v>
      </c>
      <c r="D5" s="425"/>
      <c r="E5" s="425"/>
      <c r="F5" s="74"/>
      <c r="G5" s="75"/>
      <c r="H5" s="76"/>
      <c r="I5" s="423" t="s">
        <v>84</v>
      </c>
      <c r="J5" s="423"/>
      <c r="K5" s="423"/>
      <c r="L5" s="423"/>
      <c r="M5" s="424"/>
      <c r="N5" s="74"/>
      <c r="O5" s="78"/>
      <c r="P5" s="78"/>
      <c r="R5" s="79">
        <v>0.2</v>
      </c>
      <c r="S5" s="79">
        <v>0.4</v>
      </c>
      <c r="T5" s="79">
        <v>0.6</v>
      </c>
      <c r="U5" s="79">
        <v>0.8</v>
      </c>
      <c r="V5" s="80">
        <v>1</v>
      </c>
      <c r="W5" s="81"/>
      <c r="X5" s="81"/>
      <c r="Y5" s="81"/>
      <c r="Z5" s="81"/>
      <c r="AA5" s="81"/>
      <c r="AB5" s="81"/>
      <c r="AC5" s="81"/>
    </row>
    <row r="6" spans="1:36" ht="38.25" x14ac:dyDescent="0.2">
      <c r="A6" s="83" t="s">
        <v>0</v>
      </c>
      <c r="B6" s="83" t="s">
        <v>1</v>
      </c>
      <c r="C6" s="83" t="s">
        <v>2</v>
      </c>
      <c r="D6" s="83" t="s">
        <v>4</v>
      </c>
      <c r="E6" s="83" t="s">
        <v>121</v>
      </c>
      <c r="F6" s="74"/>
      <c r="G6" s="78"/>
      <c r="H6" s="84"/>
      <c r="I6" s="85" t="s">
        <v>62</v>
      </c>
      <c r="J6" s="85" t="s">
        <v>7</v>
      </c>
      <c r="K6" s="85" t="s">
        <v>5</v>
      </c>
      <c r="L6" s="85" t="s">
        <v>6</v>
      </c>
      <c r="M6" s="86" t="s">
        <v>70</v>
      </c>
      <c r="N6" s="74"/>
      <c r="O6" s="78"/>
      <c r="P6" s="78"/>
      <c r="Q6" s="87"/>
      <c r="R6" s="88" t="s">
        <v>62</v>
      </c>
      <c r="S6" s="88" t="s">
        <v>7</v>
      </c>
      <c r="T6" s="88" t="s">
        <v>5</v>
      </c>
      <c r="U6" s="88" t="s">
        <v>6</v>
      </c>
      <c r="V6" s="89" t="s">
        <v>70</v>
      </c>
      <c r="Y6" s="81"/>
      <c r="Z6" s="81"/>
      <c r="AA6" s="90"/>
      <c r="AB6" s="90"/>
      <c r="AC6" s="90"/>
      <c r="AD6" s="90"/>
      <c r="AE6" s="90"/>
      <c r="AF6" s="90"/>
      <c r="AG6" s="90"/>
      <c r="AH6" s="90"/>
      <c r="AI6" s="90"/>
      <c r="AJ6" s="90"/>
    </row>
    <row r="7" spans="1:36" ht="140.25" customHeight="1" x14ac:dyDescent="0.2">
      <c r="A7" s="91" t="str">
        <f>'2 CONTEXTO E IDENTIFICACIÓN'!A6</f>
        <v>R1</v>
      </c>
      <c r="B7" s="92" t="str">
        <f>+'2 CONTEXTO E IDENTIFICACIÓN'!E6</f>
        <v>Posibilidad de pérdida Reputacional por falta de articulación del plan de desarrollo institucional con los planes de desarrollo de los entes territoriales debido a el desconocimiento o no inclusión de sus lineamientos en los procesos de planificación institucional.</v>
      </c>
      <c r="C7" s="93" t="str">
        <f>+'3 PROBABIL E IMPACTO INHERENTE'!F7</f>
        <v>Muy Baja</v>
      </c>
      <c r="D7" s="93" t="str">
        <f>+'3 PROBABIL E IMPACTO INHERENTE'!N7</f>
        <v>Leve</v>
      </c>
      <c r="E7" s="326" t="str">
        <f>+IF(C7=$Q$7,IF(D7=$R$6,$R$7,IF(D7=$S$6,$S$7,IF(D7=$T$6,$T$7,IF(D7=$U$6,$U$7,IF(D7=$V$6,$V$7))))),IF(C7=$Q$8,IF(D7=$R$6,$R$8,IF(D7=$S$6,$S$8,IF(D7=$T$6,$T$8,IF(D7=$U$6,$U$8,IF(D7=$V$6,$V$8))))),IF(C7=$Q$9,IF(D7=$R$6,$R$9,IF(D7=$S$6,$S$9,IF(D7=$T$6,$T$9,IF(D7=$U$6,$U$9,IF(D7=$V$6,$V$9))))),IF(C7=$Q$10,IF(D7=$R$6,$R$10,IF(D7=$S$6,$S$10,IF(D7=$T$6,$T$10,IF(D7=$U$6,$U$10,IF(D7=$V$6,$V$10))))),IF(C7=$Q$11,IF(D7=$R$6,$R$11,IF(D7=$S$6,$S$11,IF(D7=$T$6,$T$11,IF(D7=$U$6,$U$11,IF(D7=$V$6,$V$11))))),"")))))</f>
        <v>Bajo</v>
      </c>
      <c r="F7" s="94"/>
      <c r="G7" s="428" t="s">
        <v>51</v>
      </c>
      <c r="H7" s="85" t="s">
        <v>59</v>
      </c>
      <c r="I7" s="95" t="str">
        <f>+IF(AND(C7=$Q$7,D7=$R$6),A7,"")&amp;" "&amp;IF(AND(C8=$Q$7,D8=$R$6),A8,"")&amp;" "&amp;IF(AND(C9=$Q$7,D9=$R$6),A9,"")&amp;" "&amp;IF(AND(C10=$Q$7,D10=$R$6),A10,"")&amp;" "&amp;IF(AND(C11=$Q$7,D11=$R$6),A11,"")&amp;" "&amp;IF(AND(C12=$Q$7,D12=$R$6),A12,"")&amp;" "&amp;IF(AND(C13=$Q$7,D13=$R$6),A13,"")&amp;" "&amp;IF(AND(C14=$Q$7,D14=$R$6),A14,"")&amp;" "&amp;IF(AND(C15=$Q$7,D15=$R$6),A15,"")&amp;" "&amp;IF(AND(C16=$Q$7,D16=$R$6),A16,"")&amp;" "&amp;IF(AND(C17=$Q$7,D17=$R$6),A17,"")&amp;" "&amp;IF(AND(C18=$Q$7,D18=$R$6),A18,"")&amp;" "&amp;IF(AND(C19=$Q$7,D19=$R$6),A19,"")&amp;" "&amp;IF(AND(C20=$Q$7,D20=$R$6),A20,"")&amp;" "&amp;IF(AND(C21=$Q$7,D21=$R$6),A21,"")&amp;" "&amp;IF(AND(C22=$Q$7,D22=$R$6),A22,"")&amp;" "&amp;IF(AND(C23=$Q$7,D23=$R$6),A23,"")&amp;" "&amp;IF(AND(C24=$Q$7,D24=$R$6),A24,"")&amp;" "&amp;IF(AND(C25=$Q$7,D25=$R$6),A25,"")&amp;" "&amp;IF(AND(C26=$Q$7,D26=$R$6),A26,"")</f>
        <v xml:space="preserve">                   </v>
      </c>
      <c r="J7" s="95" t="str">
        <f>+IF(AND(C7=$Q$7,D7=$S$6),A7,"")&amp;" "&amp;IF(AND(C8=$Q$7,D8=$S$6),A8,"")&amp;" "&amp;IF(AND(C9=$Q$7,D9=$S$6),A9,"")&amp;" "&amp;IF(AND(C10=$Q$7,D10=$S$6),A10,"")&amp;" "&amp;IF(AND(C11=$Q$7,D11=$S$6),A11,"")&amp;" "&amp;IF(AND(C12=$Q$7,D12=$S$6),A12,"")&amp;" "&amp;IF(AND(C13=$Q$7,D13=$S$6),A13,"")&amp;" "&amp;IF(AND(C14=$Q$7,D14=$S$6),A14,"")&amp;" "&amp;IF(AND(C15=$Q$7,D15=$S$6),A15,"")&amp;" "&amp;IF(AND(C16=$Q$7,D16=$S$6),A16,"")&amp;" "&amp;IF(AND(C17=$Q$7,D17=$S$6),A17,"")&amp;" "&amp;IF(AND(C18=$Q$7,D18=$S$6),A18,"")&amp;" "&amp;IF(AND(C19=$Q$7,D19=$S$6),A19,"")&amp;" "&amp;IF(AND(C20=$Q$7,D20=$S$6),A20,"")&amp;" "&amp;IF(AND(C21=$Q$7,D21=$S$6),A21,"")&amp;" "&amp;IF(AND(C22=$Q$7,D22=$S$6),A22,"")&amp;" "&amp;IF(AND(C23=$Q$7,D23=$S$6),A23,"")&amp;" "&amp;IF(AND(C24=$Q$7,D24=$S$6),A24,"")&amp;" "&amp;IF(AND(C25=$Q$7,D25=$S$6),A25,"")&amp;" "&amp;IF(AND(C26=$Q$7,D26=$S$6),A26,"")</f>
        <v xml:space="preserve">                   </v>
      </c>
      <c r="K7" s="95" t="str">
        <f>+IF(AND(C7=$Q$7,D7=$T$6),A7,"")&amp;" "&amp;IF(AND(C8=$Q$7,D8=$T$6),A8,"")&amp;" "&amp;IF(AND(C9=$Q$7,D9=$T$6),A9,"")&amp;" "&amp;IF(AND(C10=$Q$7,D10=$T$6),A10,"")&amp;" "&amp;IF(AND(C11=$Q$7,D11=$T$6),A11,"")&amp;" "&amp;IF(AND(C12=$Q$7,D12=$T$6),A12,"")&amp;" "&amp;IF(AND(C13=$Q$7,D13=$T$6),A13,"")&amp;" "&amp;IF(AND(C14=$Q$7,D14=$T$6),A14,"")&amp;" "&amp;IF(AND(C15=$Q$7,D15=$T$6),A15,"")&amp;" "&amp;IF(AND(C16=$Q$7,D16=$T$6),A16,"")&amp;" "&amp;IF(AND(C17=$Q$7,D17=$T$6),A17,"")&amp;" "&amp;IF(AND(C18=$Q$7,D18=$T$6),A18,"")&amp;" "&amp;IF(AND(C19=$Q$7,D19=$T$6),A19,"")&amp;" "&amp;IF(AND(C20=$Q$7,D20=$T$6),A20,"")&amp;" "&amp;IF(AND(C21=$Q$7,D21=$T$6),A21,"")&amp;" "&amp;IF(AND(C22=$Q$7,D22=$T$6),A22,"")&amp;" "&amp;IF(AND(C23=$Q$7,D23=$T$6),A23,"")&amp;" "&amp;IF(AND(C24=$Q$7,D24=$T$6),A24,"")&amp;" "&amp;IF(AND(C25=$Q$7,D25=$T$6),A25,"")&amp;" "&amp;IF(AND(C26=$Q$7,D26=$T$6),A26,"")</f>
        <v xml:space="preserve">                   </v>
      </c>
      <c r="L7" s="95" t="str">
        <f>+IF(AND(C7=$Q$7,D7=$U$6),A7,"")&amp;" "&amp;IF(AND(C8=$Q$7,D8=$U$6),A8,"")&amp;" "&amp;IF(AND(C9=$Q$7,D9=$U$6),A9,"")&amp;" "&amp;IF(AND(C10=$Q$7,D10=$U$6),A10,"")&amp;" "&amp;IF(AND(C11=$Q$7,D11=$U$6),A11,"")&amp;" "&amp;IF(AND(C12=$Q$7,D12=$U$6),A12,"")&amp;" "&amp;IF(AND(C13=$Q$7,D13=$U$6),A13,"")&amp;" "&amp;IF(AND(C14=$Q$7,D14=$U$6),A14,"")&amp;" "&amp;IF(AND(C15=$Q$7,D15=$U$6),A15,"")&amp;" "&amp;IF(AND(C16=$Q$7,D16=$U$6),A16,"")&amp;" "&amp;IF(AND(C17=$Q$7,D17=$U$6),A17,"")&amp;" "&amp;IF(AND(C18=$Q$7,D18=$U$6),A18,"")&amp;" "&amp;IF(AND(C19=$Q$7,D19=$U$6),A19,"")&amp;" "&amp;IF(AND(C20=$Q$7,D20=$U$6),A20,"")&amp;" "&amp;IF(AND(C21=$Q$7,D21=$U$6),A21,"")&amp;" "&amp;IF(AND(C22=$Q$7,D22=$U$6),A22,"")&amp;" "&amp;IF(AND(C23=$Q$7,D23=$U$6),A23,"")&amp;" "&amp;IF(AND(C24=$Q$7,D24=$U$6),A24,"")&amp;" "&amp;IF(AND(C25=$Q$7,D25=$U$6),A25,"")&amp;" "&amp;IF(AND(C26=$Q$7,D26=$U$6),A26,"")</f>
        <v xml:space="preserve">                   </v>
      </c>
      <c r="M7" s="96" t="str">
        <f>+IF(AND(C7=$Q$7,D7=$V$6),A7,"")&amp;" "&amp;IF(AND(C8=$Q$7,D8=$V$6),A8,"")&amp;" "&amp;IF(AND(C9=$Q$7,D9=$V$6),A9,"")&amp;" "&amp;IF(AND(C10=$Q$7,D10=$V$6),A10,"")&amp;" "&amp;IF(AND(C11=$Q$7,D11=$V$6),A11,"")&amp;" "&amp;IF(AND(C12=$Q$7,D12=$V$6),A12,"")&amp;" "&amp;IF(AND(C13=$Q$7,D13=$V$6),A13,"")&amp;" "&amp;IF(AND(C14=$Q$7,D14=$V$6),A14,"")&amp;" "&amp;IF(AND(C15=$Q$7,D15=$V$6),A15,"")&amp;" "&amp;IF(AND(C16=$Q$7,D16=$V$6),A16,"")&amp;" "&amp;IF(AND(C17=$Q$7,D17=$V$6),A17,"")&amp;" "&amp;IF(AND(C18=$Q$7,D18=$V$6),A18,"")&amp;" "&amp;IF(AND(C19=$Q$7,D19=$V$6),A19,"")&amp;" "&amp;IF(AND(C20=$Q$7,D20=$V$6),A20,"")&amp;" "&amp;IF(AND(C21=$Q$7,D21=$V$6),A21,"")&amp;" "&amp;IF(AND(C22=$Q$7,D22=$V$6),A22,"")&amp;" "&amp;IF(AND(C23=$Q$7,D23=$V$6),A23,"")&amp;" "&amp;IF(AND(C24=$Q$7,D24=$V$6),A24,"")&amp;" "&amp;IF(AND(C25=$Q$7,D25=$V$6),A25,"")&amp;" "&amp;IF(AND(C26=$Q$7,D26=$V$6),A26,"")</f>
        <v xml:space="preserve">                   </v>
      </c>
      <c r="N7" s="94"/>
      <c r="O7" s="426" t="s">
        <v>51</v>
      </c>
      <c r="P7" s="97">
        <v>1</v>
      </c>
      <c r="Q7" s="88" t="s">
        <v>59</v>
      </c>
      <c r="R7" s="95" t="s">
        <v>82</v>
      </c>
      <c r="S7" s="95" t="s">
        <v>82</v>
      </c>
      <c r="T7" s="95" t="s">
        <v>82</v>
      </c>
      <c r="U7" s="95" t="s">
        <v>82</v>
      </c>
      <c r="V7" s="96" t="s">
        <v>81</v>
      </c>
      <c r="Y7" s="81"/>
      <c r="Z7" s="81"/>
      <c r="AA7" s="90"/>
      <c r="AB7" s="90"/>
      <c r="AC7" s="90"/>
      <c r="AD7" s="98"/>
      <c r="AE7" s="98"/>
      <c r="AF7" s="98"/>
      <c r="AG7" s="98"/>
      <c r="AH7" s="98"/>
      <c r="AI7" s="90"/>
      <c r="AJ7" s="90"/>
    </row>
    <row r="8" spans="1:36" ht="160.5" customHeight="1" x14ac:dyDescent="0.2">
      <c r="A8" s="91" t="str">
        <f>'2 CONTEXTO E IDENTIFICACIÓN'!A7</f>
        <v>R2</v>
      </c>
      <c r="B8" s="92" t="str">
        <f>+'2 CONTEXTO E IDENTIFICACIÓN'!E7</f>
        <v>Posibilidad de pérdida Reputacional por incumplimiento de las metas del plan de desarrollo institucional debido a la ausencia de alertas generadas a partir del seguimiento al cumplimiento de las metas, la falta de articulación entre las dependencias reponsables y la insuficiencia de recursos económicos asigandos.</v>
      </c>
      <c r="C8" s="93" t="str">
        <f>+'3 PROBABIL E IMPACTO INHERENTE'!F8</f>
        <v>Baja</v>
      </c>
      <c r="D8" s="93" t="str">
        <f>+'3 PROBABIL E IMPACTO INHERENTE'!N8</f>
        <v>Mayor</v>
      </c>
      <c r="E8" s="326" t="str">
        <f>+IF(C8=$Q$7,IF(D8=$R$6,$R$7,IF(D8=$S$6,$S$7,IF(D8=$T$6,$T$7,IF(D8=$U$6,$U$7,IF(D8=$V$6,$V$7))))),IF(C8=$Q$8,IF(D8=$R$6,$R$8,IF(D8=$S$6,$S$8,IF(D8=$T$6,$T$8,IF(D8=$U$6,$U$8,IF(D8=$V$6,$V$8))))),IF(C8=$Q$9,IF(D8=$R$6,$R$9,IF(D8=$S$6,$S$9,IF(D8=$T$6,$T$9,IF(D8=$U$6,$U$9,IF(D8=$V$6,$V$9))))),IF(C8=$Q$10,IF(D8=$R$6,$R$10,IF(D8=$S$6,$S$10,IF(D8=$T$6,$T$10,IF(D8=$U$6,$U$10,IF(D8=$V$6,$V$10))))),IF(C8=$Q$11,IF(D8=$R$6,$R$11,IF(D8=$S$6,$S$11,IF(D8=$T$6,$T$11,IF(D8=$U$6,$U$11,IF(D8=$V$6,$V$11))))),"")))))</f>
        <v>Alto</v>
      </c>
      <c r="F8" s="94"/>
      <c r="G8" s="428"/>
      <c r="H8" s="85" t="s">
        <v>58</v>
      </c>
      <c r="I8" s="99" t="str">
        <f>+IF(AND(C7=$Q$8,D7=$R$6),A7,"")&amp;" "&amp;IF(AND(C8=$Q$8,D8=$R$6),A8,"")&amp;" "&amp;IF(AND(C9=$Q$8,D9=$R$6),A9,"")&amp;" "&amp;IF(AND(C10=$Q$8,D10=$R$6),A10,"")&amp;" "&amp;IF(AND(C11=$Q$8,D11=$R$6),A11,"")&amp;" "&amp;IF(AND(C12=$Q$8,D12=$R$6),A12,"")&amp;" "&amp;IF(AND(C13=$Q$8,D13=$R$6),A13,"")&amp;" "&amp;IF(AND(C14=$Q$8,D14=$R$6),A14,"")&amp;" "&amp;IF(AND(C15=$Q$8,D15=$R$6),A15,"")&amp;" "&amp;IF(AND(C16=$Q$8,D16=$R$6),A16,"")&amp;" "&amp;IF(AND(C17=$Q$8,D17=$R$6),A17,"")&amp;" "&amp;IF(AND(C18=$Q$8,D18=$R$6),A18,"")&amp;" "&amp;IF(AND(C19=$Q$8,D19=$R$6),A19,"")&amp;" "&amp;IF(AND(C20=$Q$8,D20=$R$6),A20,"")&amp;" "&amp;IF(AND(C21=$Q$8,D21=$R$6),A21,"")&amp;" "&amp;IF(AND(C22=$Q$8,D22=$R$6),A22,"")&amp;" "&amp;IF(AND(C23=$Q$8,D23=$R$6),A23,"")&amp;" "&amp;IF(AND(C24=$Q$8,D24=$R$6),A24,"")&amp;" "&amp;IF(AND(C25=$Q$8,D25=$R$6),A25,"")&amp;" "&amp;IF(AND(C26=$Q$8,D26=$R$6),A26,"")</f>
        <v xml:space="preserve">                   </v>
      </c>
      <c r="J8" s="99" t="str">
        <f>+IF(AND(C7=$Q$8,D7=$S$6),A7,"")&amp;" "&amp;IF(AND(C8=$Q$8,D8=$S$6),A8,"")&amp;" "&amp;IF(AND(C9=$Q$8,D9=$S$6),A9,"")&amp;" "&amp;IF(AND(C10=$Q$8,D10=$S$6),A10,"")&amp;" "&amp;IF(AND(C11=$Q$8,D11=$S$6),A11,"")&amp;" "&amp;IF(AND(C12=$Q$8,D12=$S$6),A12,"")&amp;" "&amp;IF(AND(C13=$Q$8,D13=$S$6),A13,"")&amp;" "&amp;IF(AND(C14=$Q$8,D14=$S$6),A14,"")&amp;" "&amp;IF(AND(C15=$Q$8,D15=$S$6),A15,"")&amp;" "&amp;IF(AND(C16=$Q$8,D16=$S$6),A16,"")&amp;" "&amp;IF(AND(C17=$Q$8,D17=$S$6),A17,"")&amp;" "&amp;IF(AND(C18=$Q$8,D18=$S$6),A18,"")&amp;" "&amp;IF(AND(C19=$Q$8,D19=$S$6),A19,"")&amp;" "&amp;IF(AND(C20=$Q$8,D20=$S$6),A20,"")&amp;" "&amp;IF(AND(C21=$Q$8,D21=$S$6),A21,"")&amp;" "&amp;IF(AND(C22=$Q$8,D22=$S$6),A22,"")&amp;" "&amp;IF(AND(C23=$Q$8,D23=$S$6),A23,"")&amp;" "&amp;IF(AND(C24=$Q$8,D24=$S$6),A24,"")&amp;" "&amp;IF(AND(C25=$Q$8,D25=$S$6),A25,"")&amp;" "&amp;IF(AND(C26=$Q$8,D26=$S$6),A26,"")</f>
        <v xml:space="preserve">                   </v>
      </c>
      <c r="K8" s="95" t="str">
        <f>+IF(AND(C7=$Q$8,D7=$T$6),A7,"")&amp;" "&amp;IF(AND(C8=$Q$8,D8=$T$6),A8,"")&amp;" "&amp;IF(AND(C9=$Q$8,D9=$T$6),A9,"")&amp;" "&amp;IF(AND(C10=$Q$8,D10=$T$6),A10,"")&amp;" "&amp;IF(AND(C11=$Q$8,D11=$T$6),A11,"")&amp;" "&amp;IF(AND(C12=$Q$8,D12=$T$6),A12,"")&amp;" "&amp;IF(AND(C13=$Q$8,D13=$T$6),A13,"")&amp;" "&amp;IF(AND(C14=$Q$8,D14=$T$6),A14,"")&amp;" "&amp;IF(AND(C15=$Q$8,D15=$T$6),A15,"")&amp;" "&amp;IF(AND(C16=$Q$8,D16=$T$6),A16,"")&amp;" "&amp;IF(AND(C17=$Q$8,D17=$T$6),A17,"")&amp;" "&amp;IF(AND(C18=$Q$8,D18=$T$6),A18,"")&amp;" "&amp;IF(AND(C19=$Q$8,D19=$T$6),A19,"")&amp;" "&amp;IF(AND(C20=$Q$8,D20=$T$6),A20,"")&amp;" "&amp;IF(AND(C21=$Q$8,D21=$T$6),A21,"")&amp;" "&amp;IF(AND(C22=$Q$8,D22=$T$6),A22,"")&amp;" "&amp;IF(AND(C23=$Q$8,D23=$T$6),A23,"")&amp;" "&amp;IF(AND(C24=$Q$8,D24=$T$6),A24,"")&amp;" "&amp;IF(AND(C25=$Q$8,D25=$T$6),A25,"")&amp;" "&amp;IF(AND(C26=$Q$8,D26=$T$6),A26,"")</f>
        <v xml:space="preserve">                   </v>
      </c>
      <c r="L8" s="95" t="str">
        <f>+IF(AND(C7=$Q$8,D7=$U$6),A7,"")&amp;" "&amp;IF(AND(C8=$Q$8,D8=$U$6),A8,"")&amp;" "&amp;IF(AND(C9=$Q$8,D9=$U$6),A9,"")&amp;" "&amp;IF(AND(C10=$Q$8,D10=$U$6),A10,"")&amp;" "&amp;IF(AND(C11=$Q$8,D11=$U$6),A11,"")&amp;" "&amp;IF(AND(C12=$Q$8,D12=$U$6),A12,"")&amp;" "&amp;IF(AND(C13=$Q$8,D13=$U$6),A13,"")&amp;" "&amp;IF(AND(C14=$Q$8,D14=$U$6),A14,"")&amp;" "&amp;IF(AND(C15=$Q$8,D15=$U$6),A15,"")&amp;" "&amp;IF(AND(C16=$Q$8,D16=$U$6),A16,"")&amp;" "&amp;IF(AND(C17=$Q$8,D17=$U$6),A17,"")&amp;" "&amp;IF(AND(C18=$Q$8,D18=$U$6),A18,"")&amp;" "&amp;IF(AND(C19=$Q$8,D19=$U$6),A19,"")&amp;" "&amp;IF(AND(C20=$Q$8,D20=$U$6),A20,"")&amp;" "&amp;IF(AND(C21=$Q$8,D21=$U$6),A21,"")&amp;" "&amp;IF(AND(C22=$Q$8,D22=$U$6),A22,"")&amp;" "&amp;IF(AND(C23=$Q$8,D23=$U$6),A23,"")&amp;" "&amp;IF(AND(C24=$Q$8,D24=$U$6),A24,"")&amp;" "&amp;IF(AND(C25=$Q$8,D25=$U$6),A25,"")&amp;" "&amp;IF(AND(C26=$Q$8,D26=$U$6),A26,"")</f>
        <v xml:space="preserve">                   </v>
      </c>
      <c r="M8" s="96" t="str">
        <f>+IF(AND(C7=$Q$8,D7=$V$6),A7,"")&amp;" "&amp;IF(AND(C8=$Q$8,D8=$V$6),A8,"")&amp;" "&amp;IF(AND(C9=$Q$8,D9=$V$6),A9,"")&amp;" "&amp;IF(AND(C10=$Q$8,D10=$V$6),A10,"")&amp;" "&amp;IF(AND(C11=$Q$8,D11=$V$6),A11,"")&amp;" "&amp;IF(AND(C12=$Q$8,D12=$V$6),A12,"")&amp;" "&amp;IF(AND(C13=$Q$8,D13=$V$6),A13,"")&amp;" "&amp;IF(AND(C14=$Q$8,D14=$V$6),A14,"")&amp;" "&amp;IF(AND(C15=$Q$8,D15=$V$6),A15,"")&amp;" "&amp;IF(AND(C16=$Q$8,D16=$V$6),A16,"")&amp;" "&amp;IF(AND(C17=$Q$8,D17=$V$6),A17,"")&amp;" "&amp;IF(AND(C18=$Q$8,D18=$V$6),A18,"")&amp;" "&amp;IF(AND(C19=$Q$8,D19=$V$6),A19,"")&amp;" "&amp;IF(AND(C20=$Q$8,D20=$V$6),A20,"")&amp;" "&amp;IF(AND(C21=$Q$8,D21=$V$6),A21,"")&amp;" "&amp;IF(AND(C22=$Q$8,D22=$V$6),A22,"")&amp;" "&amp;IF(AND(C23=$Q$8,D23=$V$6),A23,"")&amp;" "&amp;IF(AND(C24=$Q$8,D24=$V$6),A24,"")&amp;" "&amp;IF(AND(C25=$Q$8,D25=$V$6),A25,"")&amp;" "&amp;IF(AND(C26=$Q$8,D26=$V$6),A26,"")</f>
        <v xml:space="preserve">                   </v>
      </c>
      <c r="N8" s="94"/>
      <c r="O8" s="426"/>
      <c r="P8" s="97">
        <v>0.8</v>
      </c>
      <c r="Q8" s="88" t="s">
        <v>58</v>
      </c>
      <c r="R8" s="99" t="s">
        <v>5</v>
      </c>
      <c r="S8" s="99" t="s">
        <v>5</v>
      </c>
      <c r="T8" s="95" t="s">
        <v>82</v>
      </c>
      <c r="U8" s="95" t="s">
        <v>82</v>
      </c>
      <c r="V8" s="96" t="s">
        <v>81</v>
      </c>
      <c r="Y8" s="81"/>
      <c r="Z8" s="81"/>
      <c r="AA8" s="90"/>
      <c r="AB8" s="100"/>
      <c r="AC8" s="101"/>
      <c r="AD8" s="98"/>
      <c r="AE8" s="98"/>
      <c r="AF8" s="98"/>
      <c r="AG8" s="98"/>
      <c r="AH8" s="98"/>
      <c r="AI8" s="90"/>
      <c r="AJ8" s="90"/>
    </row>
    <row r="9" spans="1:36" ht="158.25" customHeight="1" x14ac:dyDescent="0.2">
      <c r="A9" s="91" t="str">
        <f>'2 CONTEXTO E IDENTIFICACIÓN'!A8</f>
        <v>R3</v>
      </c>
      <c r="B9" s="92" t="str">
        <f>+'2 CONTEXTO E IDENTIFICACIÓN'!E8</f>
        <v>Posibilidad de pérdida Económica y Reputacional Por la formulación de proyectos sin calidad técnica que conlleven suspensiones en su ejecución debido a el incumplimiento de la norma técnica vigente exigida para estudios y diseños de proyectos establecida por el Ministerio de Vivienda, Ciudad y Territorio.</v>
      </c>
      <c r="C9" s="93" t="str">
        <f>+'3 PROBABIL E IMPACTO INHERENTE'!F9</f>
        <v>Baja</v>
      </c>
      <c r="D9" s="93" t="str">
        <f>+'3 PROBABIL E IMPACTO INHERENTE'!N9</f>
        <v>Catastrófico</v>
      </c>
      <c r="E9" s="326" t="str">
        <f>+IF(C9=$Q$7,IF(D9=$R$6,$R$7,IF(D9=$S$6,$S$7,IF(D9=$T$6,$T$7,IF(D9=$U$6,$U$7,IF(D9=$V$6,$V$7))))),IF(C9=$Q$8,IF(D9=$R$6,$R$8,IF(D9=$S$6,$S$8,IF(D9=$T$6,$T$8,IF(D9=$U$6,$U$8,IF(D9=$V$6,$V$8))))),IF(C9=$Q$9,IF(D9=$R$6,$R$9,IF(D9=$S$6,$S$9,IF(D9=$T$6,$T$9,IF(D9=$U$6,$U$9,IF(D9=$V$6,$V$9))))),IF(C9=$Q$10,IF(D9=$R$6,$R$10,IF(D9=$S$6,$S$10,IF(D9=$T$6,$T$10,IF(D9=$U$6,$U$10,IF(D9=$V$6,$V$10))))),IF(C9=$Q$11,IF(D9=$R$6,$R$11,IF(D9=$S$6,$S$11,IF(D9=$T$6,$T$11,IF(D9=$U$6,$U$11,IF(D9=$V$6,$V$11))))),"")))))</f>
        <v>Extremo</v>
      </c>
      <c r="F9" s="94"/>
      <c r="G9" s="428"/>
      <c r="H9" s="85" t="s">
        <v>56</v>
      </c>
      <c r="I9" s="99" t="str">
        <f>+IF(AND(C7=$Q$9,D7=$R$6),A7,"")&amp;" "&amp;IF(AND(C8=$Q$9,D8=$R$6),A8,"")&amp;" "&amp;IF(AND(C9=$Q$9,D9=$R$6),A9,"")&amp;" "&amp;IF(AND(C10=$Q$9,D10=$R$6),A10,"")&amp;" "&amp;IF(AND(C11=$Q$9,D11=$R$6),A11,"")&amp;" "&amp;IF(AND(C12=$Q$9,D12=$R$6),A12,"")&amp;" "&amp;IF(AND(C13=$Q$9,D13=$R$6),A13,"")&amp;" "&amp;IF(AND(C14=$Q$9,D14=$R$6),A14,"")&amp;" "&amp;IF(AND(C15=$Q$9,D15=$R$6),A15,"")&amp;" "&amp;IF(AND(C16=$Q$9,D16=$R$6),A16,"")&amp;" "&amp;IF(AND(C17=$Q$9,D17=$R$6),A17,"")&amp;" "&amp;IF(AND(C18=$Q$9,D18=$R$6),A18,"")&amp;" "&amp;IF(AND(C19=$Q$9,D19=$R$6),A19,"")&amp;" "&amp;IF(AND(C20=$Q$9,D20=$R$6),A20,"")&amp;" "&amp;IF(AND(C21=$Q$9,D21=$R$6),A21,"")&amp;" "&amp;IF(AND(C22=$Q$9,D22=$R$6),A22,"")&amp;" "&amp;IF(AND(C23=$Q$9,D23=$R$6),A23,"")&amp;" "&amp;IF(AND(C24=$Q$9,D24=$R$6),A24,"")&amp;" "&amp;IF(AND(C25=$Q$9,D25=$R$6),A25,"")&amp;" "&amp;IF(AND(C26=$Q$9,D26=$R$6),A26,"")</f>
        <v xml:space="preserve">                   </v>
      </c>
      <c r="J9" s="99" t="str">
        <f>+IF(AND(C7=$Q$9,D7=$S$6),A7,"")&amp;" "&amp;IF(AND(C8=$Q$9,D8=$S$6),A8,"")&amp;" "&amp;IF(AND(C9=$Q$9,D9=$S$6),A9,"")&amp;" "&amp;IF(AND(C10=$Q$9,D10=$S$6),A10,"")&amp;" "&amp;IF(AND(C11=$Q$9,D11=$S$6),A11,"")&amp;" "&amp;IF(AND(C12=$Q$9,D12=$S$6),A12,"")&amp;" "&amp;IF(AND(C13=$Q$9,D13=$S$6),A13,"")&amp;" "&amp;IF(AND(C14=$Q$9,D14=$S$6),A14,"")&amp;" "&amp;IF(AND(C15=$Q$9,D15=$S$6),A15,"")&amp;" "&amp;IF(AND(C16=$Q$9,D16=$S$6),A16,"")&amp;" "&amp;IF(AND(C17=$Q$9,D17=$S$6),A17,"")&amp;" "&amp;IF(AND(C18=$Q$9,D18=$S$6),A18,"")&amp;" "&amp;IF(AND(C19=$Q$9,D19=$S$6),A19,"")&amp;" "&amp;IF(AND(C20=$Q$9,D20=$S$6),A20,"")&amp;" "&amp;IF(AND(C21=$Q$9,D21=$S$6),A21,"")&amp;" "&amp;IF(AND(C22=$Q$9,D22=$S$6),A22,"")&amp;" "&amp;IF(AND(C23=$Q$9,D23=$S$6),A23,"")&amp;" "&amp;IF(AND(C24=$Q$9,D24=$S$6),A24,"")&amp;" "&amp;IF(AND(C25=$Q$9,D25=$S$6),A25,"")&amp;" "&amp;IF(AND(C26=$Q$9,D26=$S$6),A26,"")</f>
        <v xml:space="preserve">                   </v>
      </c>
      <c r="K9" s="99" t="str">
        <f>+IF(AND(C7=$Q$9,D7=$T$6),A7,"")&amp;" "&amp;IF(AND(C8=$Q$9,D8=$T$6),A8,"")&amp;" "&amp;IF(AND(C9=$Q$9,D9=$T$6),A9,"")&amp;" "&amp;IF(AND(C10=$Q$9,D10=$T$6),A10,"")&amp;" "&amp;IF(AND(C11=$Q$9,D11=$T$6),A11,"")&amp;" "&amp;IF(AND(C12=$Q$9,D12=$T$6),A12,"")&amp;" "&amp;IF(AND(C13=$Q$9,D13=$T$6),A13,"")&amp;" "&amp;IF(AND(C14=$Q$9,D14=$T$6),A14,"")&amp;" "&amp;IF(AND(C15=$Q$9,D15=$T$6),A15,"")&amp;" "&amp;IF(AND(C16=$Q$9,D16=$T$6),A16,"")&amp;" "&amp;IF(AND(C17=$Q$9,D17=$T$6),A17,"")&amp;" "&amp;IF(AND(C18=$Q$9,D18=$T$6),A18,"")&amp;" "&amp;IF(AND(C19=$Q$9,D19=$T$6),A19,"")&amp;" "&amp;IF(AND(C20=$Q$9,D20=$T$6),A20,"")&amp;" "&amp;IF(AND(C21=$Q$9,D21=$T$6),A21,"")&amp;" "&amp;IF(AND(C22=$Q$9,D22=$T$6),A22,"")&amp;" "&amp;IF(AND(C23=$Q$9,D23=$T$6),A23,"")&amp;" "&amp;IF(AND(C24=$Q$9,D24=$T$6),A24,"")&amp;" "&amp;IF(AND(C25=$Q$9,D25=$T$6),A25,"")&amp;" "&amp;IF(AND(C26=$Q$9,D26=$T$6),A26,"")</f>
        <v xml:space="preserve">                   </v>
      </c>
      <c r="L9" s="95" t="str">
        <f>+IF(AND(C7=$Q$9,D7=$U$6),A7,"")&amp;" "&amp;IF(AND(C8=$Q$9,D8=$U$6),A8,"")&amp;" "&amp;IF(AND(C9=$Q$9,D9=$U$6),A9,"")&amp;" "&amp;IF(AND(C10=$Q$9,D10=$U$6),A10,"")&amp;" "&amp;IF(AND(C11=$Q$9,D11=$U$6),A11,"")&amp;" "&amp;IF(AND(C12=$Q$9,D12=$U$6),A12,"")&amp;" "&amp;IF(AND(C13=$Q$9,D13=$U$6),A13,"")&amp;" "&amp;IF(AND(C14=$Q$9,D14=$U$6),A14,"")&amp;" "&amp;IF(AND(C15=$Q$9,D15=$U$6),A15,"")&amp;" "&amp;IF(AND(C16=$Q$9,D16=$U$6),A16,"")&amp;" "&amp;IF(AND(C17=$Q$9,D17=$U$6),A17,"")&amp;" "&amp;IF(AND(C18=$Q$9,D18=$U$6),A18,"")&amp;" "&amp;IF(AND(C19=$Q$9,D19=$U$6),A19,"")&amp;" "&amp;IF(AND(C20=$Q$9,D20=$U$6),A20,"")&amp;" "&amp;IF(AND(C21=$Q$9,D21=$U$6),A21,"")&amp;" "&amp;IF(AND(C22=$Q$9,D22=$U$6),A22,"")&amp;" "&amp;IF(AND(C23=$Q$9,D23=$U$6),A23,"")&amp;" "&amp;IF(AND(C24=$Q$9,D24=$U$6),A24,"")&amp;" "&amp;IF(AND(C25=$Q$9,D25=$U$6),A25,"")&amp;" "&amp;IF(AND(C26=$Q$9,D26=$U$6),A26,"")</f>
        <v xml:space="preserve">                   </v>
      </c>
      <c r="M9" s="96" t="str">
        <f>+IF(AND(C7=$Q$9,D7=$V$6),A7,"")&amp;" "&amp;IF(AND(C8=$Q$9,D8=$V$6),A8,"")&amp;" "&amp;IF(AND(C9=$Q$9,D9=$V$6),A9,"")&amp;" "&amp;IF(AND(C10=$Q$9,D10=$V$6),A10,"")&amp;" "&amp;IF(AND(C11=$Q$9,D11=$V$6),A11,"")&amp;" "&amp;IF(AND(C12=$Q$9,D12=$V$6),A12,"")&amp;" "&amp;IF(AND(C13=$Q$9,D13=$V$6),A13,"")&amp;" "&amp;IF(AND(C14=$Q$9,D14=$V$6),A14,"")&amp;" "&amp;IF(AND(C15=$Q$9,D15=$V$6),A15,"")&amp;" "&amp;IF(AND(C16=$Q$9,D16=$V$6),A16,"")&amp;" "&amp;IF(AND(C17=$Q$9,D17=$V$6),A17,"")&amp;" "&amp;IF(AND(C18=$Q$9,D18=$V$6),A18,"")&amp;" "&amp;IF(AND(C19=$Q$9,D19=$V$6),A19,"")&amp;" "&amp;IF(AND(C20=$Q$9,D20=$V$6),A20,"")&amp;" "&amp;IF(AND(C21=$Q$9,D21=$V$6),A21,"")&amp;" "&amp;IF(AND(C22=$Q$9,D22=$V$6),A22,"")&amp;" "&amp;IF(AND(C23=$Q$9,D23=$V$6),A23,"")&amp;" "&amp;IF(AND(C24=$Q$9,D24=$V$6),A24,"")&amp;" "&amp;IF(AND(C25=$Q$9,D25=$V$6),A25,"")&amp;" "&amp;IF(AND(C26=$Q$9,D26=$V$6),A26,"")</f>
        <v xml:space="preserve">                   </v>
      </c>
      <c r="N9" s="94"/>
      <c r="O9" s="426"/>
      <c r="P9" s="97">
        <v>0.6</v>
      </c>
      <c r="Q9" s="88" t="s">
        <v>56</v>
      </c>
      <c r="R9" s="99" t="s">
        <v>5</v>
      </c>
      <c r="S9" s="99" t="s">
        <v>5</v>
      </c>
      <c r="T9" s="99" t="s">
        <v>5</v>
      </c>
      <c r="U9" s="95" t="s">
        <v>82</v>
      </c>
      <c r="V9" s="96" t="s">
        <v>81</v>
      </c>
      <c r="Y9" s="81"/>
      <c r="Z9" s="81"/>
      <c r="AA9" s="90"/>
      <c r="AB9" s="100"/>
      <c r="AC9" s="101"/>
      <c r="AD9" s="98"/>
      <c r="AE9" s="98"/>
      <c r="AF9" s="98"/>
      <c r="AG9" s="98"/>
      <c r="AH9" s="102"/>
      <c r="AI9" s="90"/>
      <c r="AJ9" s="90"/>
    </row>
    <row r="10" spans="1:36" ht="135" customHeight="1" x14ac:dyDescent="0.2">
      <c r="A10" s="91" t="str">
        <f>'2 CONTEXTO E IDENTIFICACIÓN'!A9</f>
        <v>R4</v>
      </c>
      <c r="B10" s="92" t="str">
        <f>+'2 CONTEXTO E IDENTIFICACIÓN'!E9</f>
        <v>Posibilidad de pérdida Económica y Reputacional por incumplimiento de las actividades de los planes institucionales debido a la falta de seguimiento oportuno y sistemático a la ejecución de las actividades programadas.</v>
      </c>
      <c r="C10" s="93" t="str">
        <f>+'3 PROBABIL E IMPACTO INHERENTE'!F10</f>
        <v>Baja</v>
      </c>
      <c r="D10" s="93" t="str">
        <f>+'3 PROBABIL E IMPACTO INHERENTE'!N10</f>
        <v>Mayor</v>
      </c>
      <c r="E10" s="326" t="str">
        <f t="shared" ref="E10:E26" si="0">+IF(C10=$Q$7,IF(D10=$R$6,$R$7,IF(D10=$S$6,$S$7,IF(D10=$T$6,$T$7,IF(D10=$U$6,$U$7,IF(D10=$V$6,$V$7))))),IF(C10=$Q$8,IF(D10=$R$6,$R$8,IF(D10=$S$6,$S$8,IF(D10=$T$6,$T$8,IF(D10=$U$6,$U$8,IF(D10=$V$6,$V$8))))),IF(C10=$Q$9,IF(D10=$R$6,$R$9,IF(D10=$S$6,$S$9,IF(D10=$T$6,$T$9,IF(D10=$U$6,$U$9,IF(D10=$V$6,$V$9))))),IF(C10=$Q$10,IF(D10=$R$6,$R$10,IF(D10=$S$6,$S$10,IF(D10=$T$6,$T$10,IF(D10=$U$6,$U$10,IF(D10=$V$6,$V$10))))),IF(C10=$Q$11,IF(D10=$R$6,$R$11,IF(D10=$S$6,$S$11,IF(D10=$T$6,$T$11,IF(D10=$U$6,$U$11,IF(D10=$V$6,$V$11))))),"")))))</f>
        <v>Alto</v>
      </c>
      <c r="F10" s="94"/>
      <c r="G10" s="428"/>
      <c r="H10" s="85" t="s">
        <v>54</v>
      </c>
      <c r="I10" s="103" t="str">
        <f>+IF(AND(C7=$Q$10,D7=$R$6),A7,"")&amp;" "&amp;IF(AND(C8=$Q$10,D8=$R$6),A8,"")&amp;" "&amp;IF(AND(C9=$Q$10,D9=$R$6),A9,"")&amp;" "&amp;IF(AND(C10=$Q$10,D10=$R$6),A10,"")&amp;" "&amp;IF(AND(C11=$Q$10,D11=$R$6),A11,"")&amp;" "&amp;IF(AND(C12=$Q$10,D12=$R$6),A12,"")&amp;" "&amp;IF(AND(C13=$Q$10,D13=$R$6),A13,"")&amp;" "&amp;IF(AND(C14=$Q$10,D14=$R$6),A14,"")&amp;" "&amp;IF(AND(C15=$Q$10,D15=$R$6),A15,"")&amp;" "&amp;IF(AND(C16=$Q$10,D16=$R$6),A16,"")&amp;" "&amp;IF(AND(C17=$Q$10,D17=$R$6),A17,"")&amp;" "&amp;IF(AND(C18=$Q$10,D18=$R$6),A18,"")&amp;" "&amp;IF(AND(C19=$Q$10,D19=$R$6),A19,"")&amp;" "&amp;IF(AND(C20=$Q$10,D20=$R$6),A20,"")&amp;" "&amp;IF(AND(C21=$Q$10,D21=$R$6),A21,"")&amp;" "&amp;IF(AND(C22=$Q$10,D22=$R$6),A22,"")&amp;" "&amp;IF(AND(C23=$Q$10,D23=$R$6),A23,"")&amp;" "&amp;IF(AND(C24=$Q$10,D24=$R$6),A24,"")&amp;" "&amp;IF(AND(C25=$Q$10,D25=$R$6),A25,"")&amp;" "&amp;IF(AND(C26=$Q$10,D26=$R$6),A26,"")</f>
        <v xml:space="preserve">                   </v>
      </c>
      <c r="J10" s="99" t="str">
        <f>+IF(AND(C7=$Q$10,D7=$S$6),A7,"")&amp;" "&amp;IF(AND(C8=$Q$10,D8=$S$6),A8,"")&amp;" "&amp;IF(AND(C9=$Q$10,D9=$S$6),A9,"")&amp;" "&amp;IF(AND(C10=$Q$10,D10=$S$6),A10,"")&amp;" "&amp;IF(AND(C11=$Q$10,D11=$S$6),A11,"")&amp;" "&amp;IF(AND(C12=$Q$10,D12=$S$6),A12,"")&amp;" "&amp;IF(AND(C13=$Q$10,D13=$S$6),A13,"")&amp;" "&amp;IF(AND(C14=$Q$10,D14=$S$6),A14,"")&amp;" "&amp;IF(AND(C15=$Q$10,D15=$S$6),A15,"")&amp;" "&amp;IF(AND(C16=$Q$10,D16=$S$6),A16,"")&amp;" "&amp;IF(AND(C17=$Q$10,D17=$S$6),A17,"")&amp;" "&amp;IF(AND(C18=$Q$10,D18=$S$6),A18,"")&amp;" "&amp;IF(AND(C19=$Q$10,D19=$S$6),A19,"")&amp;" "&amp;IF(AND(C20=$Q$10,D20=$S$6),A20,"")&amp;" "&amp;IF(AND(C21=$Q$10,D21=$S$6),A21,"")&amp;" "&amp;IF(AND(C22=$Q$10,D22=$S$6),A22,"")&amp;" "&amp;IF(AND(C23=$Q$10,D23=$S$6),A23,"")&amp;" "&amp;IF(AND(C24=$Q$10,D24=$S$6),A24,"")&amp;" "&amp;IF(AND(C25=$Q$10,D25=$S$6),A25,"")&amp;" "&amp;IF(AND(C26=$Q$10,D26=$S$6),A26,"")</f>
        <v xml:space="preserve">                   </v>
      </c>
      <c r="K10" s="99" t="str">
        <f>+IF(AND(C7=$Q$10,D7=$T$6),A7,"")&amp;" "&amp;IF(AND(C8=$Q$10,D8=$T$6),A8,"")&amp;" "&amp;IF(AND(C9=$Q$10,D9=$T$6),A9,"")&amp;" "&amp;IF(AND(C10=$Q$10,D10=$T$6),A10,"")&amp;" "&amp;IF(AND(C11=$Q$10,D11=$T$6),A11,"")&amp;" "&amp;IF(AND(C12=$Q$10,D12=$T$6),A12,"")&amp;" "&amp;IF(AND(C13=$Q$10,D13=$T$6),A13,"")&amp;" "&amp;IF(AND(C14=$Q$10,D14=$T$6),A14,"")&amp;" "&amp;IF(AND(C15=$Q$10,D15=$T$6),A15,"")&amp;" "&amp;IF(AND(C16=$Q$10,D16=$T$6),A16,"")&amp;" "&amp;IF(AND(C17=$Q$10,D17=$T$6),A17,"")&amp;" "&amp;IF(AND(C18=$Q$10,D18=$T$6),A18,"")&amp;" "&amp;IF(AND(C19=$Q$10,D19=$T$6),A19,"")&amp;" "&amp;IF(AND(C20=$Q$10,D20=$T$6),A20,"")&amp;" "&amp;IF(AND(C21=$Q$10,D21=$T$6),A21,"")&amp;" "&amp;IF(AND(C22=$Q$10,D22=$T$6),A22,"")&amp;" "&amp;IF(AND(C23=$Q$10,D23=$T$6),A23,"")&amp;" "&amp;IF(AND(C24=$Q$10,D24=$T$6),A24,"")&amp;" "&amp;IF(AND(C25=$Q$10,D25=$T$6),A25,"")&amp;" "&amp;IF(AND(C26=$Q$10,D26=$T$6),A26,"")</f>
        <v xml:space="preserve">      R7             </v>
      </c>
      <c r="L10" s="95" t="str">
        <f>+IF(AND(C7=$Q$10,D7=$U$6),A7,"")&amp;" "&amp;IF(AND(C8=$Q$10,D8=$U$6),A8,"")&amp;" "&amp;IF(AND(C9=$Q$10,D9=$U$6),A9,"")&amp;" "&amp;IF(AND(C10=$Q$10,D10=$U$6),A10,"")&amp;" "&amp;IF(AND(C11=$Q$10,D11=$U$6),A11,"")&amp;" "&amp;IF(AND(C12=$Q$10,D12=$U$6),A12,"")&amp;" "&amp;IF(AND(C13=$Q$10,D13=$U$6),A13,"")&amp;" "&amp;IF(AND(C14=$Q$10,D14=$U$6),A14,"")&amp;" "&amp;IF(AND(C15=$Q$10,D15=$U$6),A15,"")&amp;" "&amp;IF(AND(C16=$Q$10,D16=$U$6),A16,"")&amp;" "&amp;IF(AND(C17=$Q$10,D17=$U$6),A17,"")&amp;" "&amp;IF(AND(C18=$Q$10,D18=$U$6),A18,"")&amp;" "&amp;IF(AND(C19=$Q$10,D19=$U$6),A19,"")&amp;" "&amp;IF(AND(C20=$Q$10,D20=$U$6),A20,"")&amp;" "&amp;IF(AND(C21=$Q$10,D21=$U$6),A21,"")&amp;" "&amp;IF(AND(C22=$Q$10,D22=$U$6),A22,"")&amp;" "&amp;IF(AND(C23=$Q$10,D23=$U$6),A23,"")&amp;" "&amp;IF(AND(C24=$Q$10,D24=$U$6),A24,"")&amp;" "&amp;IF(AND(C25=$Q$10,D25=$U$6),A25,"")&amp;" "&amp;IF(AND(C26=$Q$10,D26=$U$6),A26,"")</f>
        <v xml:space="preserve"> R2  R4                </v>
      </c>
      <c r="M10" s="96" t="str">
        <f>+IF(AND(C7=$Q$10,D7=$V$6),A7,"")&amp;" "&amp;IF(AND(C8=$Q$10,D8=$V$6),A8,"")&amp;" "&amp;IF(AND(C9=$Q$10,D9=$V$6),A9,"")&amp;" "&amp;IF(AND(C10=$Q$10,D10=$V$6),A10,"")&amp;" "&amp;IF(AND(C11=$Q$10,D11=$V$6),A11,"")&amp;" "&amp;IF(AND(C12=$Q$10,D12=$V$6),A12,"")&amp;" "&amp;IF(AND(C13=$Q$10,D13=$V$6),A13,"")&amp;" "&amp;IF(AND(C14=$Q$10,D14=$V$6),A14,"")&amp;" "&amp;IF(AND(C15=$Q$10,D15=$V$6),A15,"")&amp;" "&amp;IF(AND(C16=$Q$10,D16=$V$6),A16,"")&amp;" "&amp;IF(AND(C17=$Q$10,D17=$V$6),A17,"")&amp;" "&amp;IF(AND(C18=$Q$10,D18=$V$6),A18,"")&amp;" "&amp;IF(AND(C19=$Q$10,D19=$V$6),A19,"")&amp;" "&amp;IF(AND(C20=$Q$10,D20=$V$6),A20,"")&amp;" "&amp;IF(AND(C21=$Q$10,D21=$V$6),A21,"")&amp;" "&amp;IF(AND(C22=$Q$10,D22=$V$6),A22,"")&amp;" "&amp;IF(AND(C23=$Q$10,D23=$V$6),A23,"")&amp;" "&amp;IF(AND(C24=$Q$10,D24=$V$6),A24,"")&amp;" "&amp;IF(AND(C25=$Q$10,D25=$V$6),A25,"")&amp;" "&amp;IF(AND(C26=$Q$10,D26=$V$6),A26,"")</f>
        <v xml:space="preserve">  R3   R6  R8 R9           </v>
      </c>
      <c r="N10" s="94"/>
      <c r="O10" s="426"/>
      <c r="P10" s="97">
        <v>0.4</v>
      </c>
      <c r="Q10" s="88" t="s">
        <v>54</v>
      </c>
      <c r="R10" s="103" t="s">
        <v>83</v>
      </c>
      <c r="S10" s="99" t="s">
        <v>5</v>
      </c>
      <c r="T10" s="99" t="s">
        <v>5</v>
      </c>
      <c r="U10" s="95" t="s">
        <v>82</v>
      </c>
      <c r="V10" s="96" t="s">
        <v>81</v>
      </c>
      <c r="Y10" s="81"/>
      <c r="Z10" s="81"/>
      <c r="AA10" s="90"/>
      <c r="AB10" s="100"/>
      <c r="AC10" s="101"/>
      <c r="AD10" s="98"/>
      <c r="AE10" s="98"/>
      <c r="AF10" s="98"/>
      <c r="AG10" s="102"/>
      <c r="AH10" s="98"/>
      <c r="AI10" s="90"/>
      <c r="AJ10" s="90"/>
    </row>
    <row r="11" spans="1:36" ht="153" customHeight="1" thickBot="1" x14ac:dyDescent="0.25">
      <c r="A11" s="91" t="str">
        <f>'2 CONTEXTO E IDENTIFICACIÓN'!A10</f>
        <v>R5</v>
      </c>
      <c r="B11" s="92" t="str">
        <f>+'2 CONTEXTO E IDENTIFICACIÓN'!E10</f>
        <v>Posibilidad de pérdida Económica y Reputacional por incumplimiento de las actividades de los planes y programas ambientales debido a la falta de seguimiento oportuno y sistemático a la ejecución de las actividades programadas.</v>
      </c>
      <c r="C11" s="93" t="str">
        <f>+'3 PROBABIL E IMPACTO INHERENTE'!F11</f>
        <v>Muy Baja</v>
      </c>
      <c r="D11" s="93" t="str">
        <f>+'3 PROBABIL E IMPACTO INHERENTE'!N11</f>
        <v>Mayor</v>
      </c>
      <c r="E11" s="326" t="str">
        <f t="shared" si="0"/>
        <v>Alto</v>
      </c>
      <c r="F11" s="94"/>
      <c r="G11" s="429"/>
      <c r="H11" s="104" t="s">
        <v>52</v>
      </c>
      <c r="I11" s="105" t="str">
        <f>+IF(AND(C7=$Q$11,D7=$R$6),A7,"")&amp;" "&amp;IF(AND(C8=$Q$11,D8=$R$6),A8,"")&amp;" "&amp;IF(AND(C9=$Q$11,D9=$R$6),A9,"")&amp;" "&amp;IF(AND(C10=$Q$11,D10=$R$6),A10,"")&amp;" "&amp;IF(AND(C11=$Q$11,D11=$R$6),A11,"")&amp;" "&amp;IF(AND(C12=$Q$11,D12=$R$6),A12,"")&amp;" "&amp;IF(AND(C13=$Q$11,D13=$R$6),A13,"")&amp;" "&amp;IF(AND(C14=$Q$11,D14=$R$6),A14,"")&amp;" "&amp;IF(AND(C15=$Q$11,D15=$R$6),A15,"")&amp;" "&amp;IF(AND(C16=$Q$11,D16=$R$6),A16,"")&amp;" "&amp;IF(AND(C17=$Q$11,D17=$R$6),A17,"")&amp;" "&amp;IF(AND(C18=$Q$11,D18=$R$6),A18,"")&amp;" "&amp;IF(AND(C19=$Q$11,D19=$R$6),A19,"")&amp;" "&amp;IF(AND(C20=$Q$11,D20=$R$6),A20,"")&amp;" "&amp;IF(AND(C21=$Q$11,D21=$R$6),A21,"")&amp;" "&amp;IF(AND(C22=$Q$11,D22=$R$6),A22,"")&amp;" "&amp;IF(AND(C23=$Q$11,D23=$R$6),A23,"")&amp;" "&amp;IF(AND(C24=$Q$11,D24=$R$6),A24,"")&amp;" "&amp;IF(AND(C25=$Q$11,D25=$R$6),A25,"")&amp;" "&amp;IF(AND(C26=$Q$11,D26=$R$6),A26,"")</f>
        <v xml:space="preserve">R1                   </v>
      </c>
      <c r="J11" s="105" t="str">
        <f>+IF(AND(C7=$Q$11,D7=$S$6),A7,"")&amp;" "&amp;IF(AND(C8=$Q$11,D8=$S$6),A8,"")&amp;" "&amp;IF(AND(C9=$Q$11,D9=$S$6),A9,"")&amp;" "&amp;IF(AND(C10=$Q$11,D10=$S$6),A10,"")&amp;" "&amp;IF(AND(C11=$Q$11,D11=$S$6),A11,"")&amp;" "&amp;IF(AND(C12=$Q$11,D12=$S$6),A12,"")&amp;" "&amp;IF(AND(C13=$Q$11,D13=$S$6),A13,"")&amp;" "&amp;IF(AND(C14=$Q$11,D14=$S$6),A14,"")&amp;" "&amp;IF(AND(C15=$Q$11,D15=$S$6),A15,"")&amp;" "&amp;IF(AND(C16=$Q$11,D16=$S$6),A16,"")&amp;" "&amp;IF(AND(C17=$Q$11,D17=$S$6),A17,"")&amp;" "&amp;IF(AND(C18=$Q$11,D18=$S$6),A18,"")&amp;" "&amp;IF(AND(C19=$Q$11,D19=$S$6),A19,"")&amp;" "&amp;IF(AND(C20=$Q$11,D20=$S$6),A20,"")&amp;" "&amp;IF(AND(C21=$Q$11,D21=$S$6),A21,"")&amp;" "&amp;IF(AND(C22=$Q$11,D22=$S$6),A22,"")&amp;" "&amp;IF(AND(C23=$Q$11,D23=$S$6),A23,"")&amp;" "&amp;IF(AND(C24=$Q$11,D24=$S$6),A24,"")&amp;" "&amp;IF(AND(C25=$Q$11,D25=$S$6),A25,"")&amp;" "&amp;IF(AND(C26=$Q$11,D26=$S$6),A26,"")</f>
        <v xml:space="preserve">                   </v>
      </c>
      <c r="K11" s="106" t="str">
        <f>+IF(AND(C7=$Q$11,D7=$T$6),A7,"")&amp;" "&amp;IF(AND(C8=$Q$11,D8=$T$6),A8,"")&amp;" "&amp;IF(AND(C9=$Q$11,D9=$T$6),A9,"")&amp;" "&amp;IF(AND(C10=$Q$11,D10=$T$6),A10,"")&amp;" "&amp;IF(AND(C11=$Q$11,D11=$T$6),A11,"")&amp;" "&amp;IF(AND(C12=$Q$11,D12=$T$6),A12,"")&amp;" "&amp;IF(AND(C13=$Q$11,D13=$T$6),A13,"")&amp;" "&amp;IF(AND(C14=$Q$11,D14=$T$6),A14,"")&amp;" "&amp;IF(AND(C15=$Q$11,D15=$T$6),A15,"")&amp;" "&amp;IF(AND(C16=$Q$11,D16=$T$6),A16,"")&amp;" "&amp;IF(AND(C17=$Q$11,D17=$T$6),A17,"")&amp;" "&amp;IF(AND(C18=$Q$11,D18=$T$6),A18,"")&amp;" "&amp;IF(AND(C19=$Q$11,D19=$T$6),A19,"")&amp;" "&amp;IF(AND(C20=$Q$11,D20=$T$6),A20,"")&amp;" "&amp;IF(AND(C21=$Q$11,D21=$T$6),A21,"")&amp;" "&amp;IF(AND(C22=$Q$11,D22=$T$6),A22,"")&amp;" "&amp;IF(AND(C23=$Q$11,D23=$T$6),A23,"")&amp;" "&amp;IF(AND(C24=$Q$11,D24=$T$6),A24,"")&amp;" "&amp;IF(AND(C25=$Q$11,D25=$T$6),A25,"")&amp;" "&amp;IF(AND(C26=$Q$11,D26=$T$6),A26,"")</f>
        <v xml:space="preserve">                   </v>
      </c>
      <c r="L11" s="107" t="str">
        <f>+IF(AND(C7=$Q$11,D7=$U$6),A7,"")&amp;" "&amp;IF(AND(C8=$Q$11,D8=$U$6),A8,"")&amp;" "&amp;IF(AND(C9=$Q$11,D9=$U$6),A9,"")&amp;" "&amp;IF(AND(C10=$Q$11,D10=$U$6),A10,"")&amp;" "&amp;IF(AND(C11=$Q$11,D11=$U$6),A11,"")&amp;" "&amp;IF(AND(C12=$Q$11,D12=$U$6),A12,"")&amp;" "&amp;IF(AND(C13=$Q$11,D13=$U$6),A13,"")&amp;" "&amp;IF(AND(C14=$Q$11,D14=$U$6),A14,"")&amp;" "&amp;IF(AND(C15=$Q$11,D15=$U$6),A15,"")&amp;" "&amp;IF(AND(C16=$Q$11,D16=$U$6),A16,"")&amp;" "&amp;IF(AND(C17=$Q$11,D17=$U$6),A17,"")&amp;" "&amp;IF(AND(C18=$Q$11,D18=$U$6),A18,"")&amp;" "&amp;IF(AND(C19=$Q$11,D19=$U$6),A19,"")&amp;" "&amp;IF(AND(C20=$Q$11,D20=$U$6),A20,"")&amp;" "&amp;IF(AND(C21=$Q$11,D21=$U$6),A21,"")&amp;" "&amp;IF(AND(C22=$Q$11,D22=$U$6),A22,"")&amp;" "&amp;IF(AND(C23=$Q$11,D23=$U$6),A23,"")&amp;" "&amp;IF(AND(C24=$Q$11,D24=$U$6),A24,"")&amp;" "&amp;IF(AND(C25=$Q$11,D25=$U$6),A25,"")&amp;" "&amp;IF(AND(C26=$Q$11,D26=$U$6),A26,"")</f>
        <v xml:space="preserve">    R5               </v>
      </c>
      <c r="M11" s="108" t="str">
        <f>+IF(AND(C7=$Q$11,D7=$V$6),A7,"")&amp;" "&amp;IF(AND(C8=$Q$11,D8=$V$6),A8,"")&amp;" "&amp;IF(AND(C9=$Q$11,D9=$V$6),A9,"")&amp;" "&amp;IF(AND(C10=$Q$11,D10=$V$6),A10,"")&amp;" "&amp;IF(AND(C11=$Q$11,D11=$V$6),A11,"")&amp;" "&amp;IF(AND(C12=$Q$11,D12=$V$6),A12,"")&amp;" "&amp;IF(AND(C13=$Q$11,D13=$V$6),A13,"")&amp;" "&amp;IF(AND(C14=$Q$11,D14=$V$6),A14,"")&amp;" "&amp;IF(AND(C15=$Q$11,D15=$V$6),A15,"")&amp;" "&amp;IF(AND(C16=$Q$11,D16=$V$6),A16,"")&amp;" "&amp;IF(AND(C17=$Q$11,D17=$V$6),A17,"")&amp;" "&amp;IF(AND(C18=$Q$11,D18=$V$6),A18,"")&amp;" "&amp;IF(AND(C19=$Q$11,D19=$V$6),A19,"")&amp;" "&amp;IF(AND(C20=$Q$11,D20=$V$6),A20,"")&amp;" "&amp;IF(AND(C21=$Q$11,D21=$V$6),A21,"")&amp;" "&amp;IF(AND(C22=$Q$11,D22=$V$6),A22,"")&amp;" "&amp;IF(AND(C23=$Q$11,D23=$V$6),A23,"")&amp;" "&amp;IF(AND(C24=$Q$11,D24=$V$6),A24,"")&amp;" "&amp;IF(AND(C25=$Q$11,D25=$V$6),A25,"")&amp;" "&amp;IF(AND(C26=$Q$11,D26=$V$6),A26,"")</f>
        <v xml:space="preserve">                   </v>
      </c>
      <c r="N11" s="94"/>
      <c r="O11" s="427"/>
      <c r="P11" s="109">
        <v>0.2</v>
      </c>
      <c r="Q11" s="110" t="s">
        <v>52</v>
      </c>
      <c r="R11" s="105" t="s">
        <v>83</v>
      </c>
      <c r="S11" s="105" t="s">
        <v>83</v>
      </c>
      <c r="T11" s="106" t="s">
        <v>5</v>
      </c>
      <c r="U11" s="107" t="s">
        <v>82</v>
      </c>
      <c r="V11" s="108" t="s">
        <v>81</v>
      </c>
      <c r="Y11" s="81"/>
      <c r="Z11" s="81"/>
      <c r="AA11" s="90"/>
      <c r="AB11" s="100"/>
      <c r="AC11" s="101"/>
      <c r="AD11" s="98"/>
      <c r="AE11" s="98"/>
      <c r="AF11" s="98"/>
      <c r="AG11" s="111"/>
      <c r="AH11" s="98"/>
      <c r="AI11" s="90"/>
      <c r="AJ11" s="90"/>
    </row>
    <row r="12" spans="1:36" ht="160.5" customHeight="1" x14ac:dyDescent="0.2">
      <c r="A12" s="91" t="str">
        <f>'2 CONTEXTO E IDENTIFICACIÓN'!A11</f>
        <v>R6</v>
      </c>
      <c r="B12" s="92" t="str">
        <f>+'2 CONTEXTO E IDENTIFICACIÓN'!E11</f>
        <v>Posibilidad de pérdida Económica y Reputacional por incumplimiento de las metas establecidas en el estudio tarifario debido a la falta de elaboración e implementación de documentos de planificación, control y acciones de mejora e insuficiencia en la asignación de recursos económicos.</v>
      </c>
      <c r="C12" s="93" t="str">
        <f>+'3 PROBABIL E IMPACTO INHERENTE'!F12</f>
        <v>Baja</v>
      </c>
      <c r="D12" s="93" t="str">
        <f>+'3 PROBABIL E IMPACTO INHERENTE'!N12</f>
        <v>Catastrófico</v>
      </c>
      <c r="E12" s="326" t="str">
        <f t="shared" si="0"/>
        <v>Extremo</v>
      </c>
      <c r="F12" s="94"/>
      <c r="G12" s="94"/>
      <c r="H12" s="94"/>
      <c r="I12" s="94"/>
      <c r="J12" s="94"/>
      <c r="K12" s="94"/>
      <c r="L12" s="94"/>
      <c r="M12" s="94"/>
      <c r="N12" s="94"/>
      <c r="Y12" s="81"/>
      <c r="Z12" s="81"/>
      <c r="AA12" s="90"/>
      <c r="AB12" s="100"/>
      <c r="AC12" s="101"/>
      <c r="AD12" s="98"/>
      <c r="AE12" s="98"/>
      <c r="AF12" s="98"/>
      <c r="AG12" s="98"/>
      <c r="AH12" s="98"/>
      <c r="AI12" s="90"/>
      <c r="AJ12" s="90"/>
    </row>
    <row r="13" spans="1:36" ht="159.75" customHeight="1" x14ac:dyDescent="0.2">
      <c r="A13" s="91" t="str">
        <f>'2 CONTEXTO E IDENTIFICACIÓN'!A12</f>
        <v>R7</v>
      </c>
      <c r="B13" s="92" t="str">
        <f>+'2 CONTEXTO E IDENTIFICACIÓN'!E12</f>
        <v>Posibilidad de pérdida Reputacional por la formulación de programas y planes ambientales que no se alinean con la normativa técnica ambiental debido a el desconocimiento de la legislación ambiental vigente, la insuficiencia de recursos económicos y la falta de una planificación adecuada.</v>
      </c>
      <c r="C13" s="93" t="str">
        <f>+'3 PROBABIL E IMPACTO INHERENTE'!F13</f>
        <v>Baja</v>
      </c>
      <c r="D13" s="93" t="str">
        <f>+'3 PROBABIL E IMPACTO INHERENTE'!N13</f>
        <v>Moderado</v>
      </c>
      <c r="E13" s="326" t="str">
        <f t="shared" si="0"/>
        <v>Moderado</v>
      </c>
      <c r="F13" s="94"/>
      <c r="G13" s="94"/>
      <c r="H13" s="94"/>
      <c r="I13" s="94"/>
      <c r="J13" s="94"/>
      <c r="K13" s="94"/>
      <c r="L13" s="94"/>
      <c r="M13" s="94"/>
      <c r="N13" s="94"/>
      <c r="R13" s="83" t="s">
        <v>85</v>
      </c>
      <c r="T13" s="81"/>
      <c r="U13" s="81"/>
      <c r="V13" s="81"/>
      <c r="W13" s="81"/>
      <c r="X13" s="81"/>
      <c r="Y13" s="81"/>
      <c r="Z13" s="81"/>
      <c r="AA13" s="90"/>
      <c r="AB13" s="100"/>
      <c r="AC13" s="90"/>
      <c r="AD13" s="101"/>
      <c r="AE13" s="101"/>
      <c r="AF13" s="101"/>
      <c r="AG13" s="101"/>
      <c r="AH13" s="101"/>
      <c r="AI13" s="90"/>
      <c r="AJ13" s="90"/>
    </row>
    <row r="14" spans="1:36" ht="183" customHeight="1" x14ac:dyDescent="0.2">
      <c r="A14" s="91" t="str">
        <f>'2 CONTEXTO E IDENTIFICACIÓN'!A13</f>
        <v>R8</v>
      </c>
      <c r="B14" s="92" t="str">
        <f>+'2 CONTEXTO E IDENTIFICACIÓN'!E13</f>
        <v>Posibilidad de pérdida Económica y Reputacional por cargue extemporáneo de información al SUI requerido por la Superintendencia de Servicios Públicos Domiciliarios debido a el desconocimiento de la normativa vigente, la falta de articulación entre las dependencias responsables del reporte y la ausencia de mecanismos de validación de la información.</v>
      </c>
      <c r="C14" s="93" t="str">
        <f>+'3 PROBABIL E IMPACTO INHERENTE'!F14</f>
        <v>Baja</v>
      </c>
      <c r="D14" s="93" t="str">
        <f>+'3 PROBABIL E IMPACTO INHERENTE'!N14</f>
        <v>Catastrófico</v>
      </c>
      <c r="E14" s="326" t="str">
        <f t="shared" si="0"/>
        <v>Extremo</v>
      </c>
      <c r="F14" s="94"/>
      <c r="G14" s="94"/>
      <c r="H14" s="94"/>
      <c r="I14" s="94"/>
      <c r="J14" s="94"/>
      <c r="K14" s="94"/>
      <c r="L14" s="94"/>
      <c r="M14" s="94"/>
      <c r="N14" s="94"/>
      <c r="R14" s="112" t="s">
        <v>81</v>
      </c>
      <c r="T14" s="81"/>
      <c r="U14" s="81"/>
      <c r="V14" s="81"/>
      <c r="W14" s="81"/>
      <c r="X14" s="81"/>
      <c r="Y14" s="81"/>
      <c r="Z14" s="81"/>
      <c r="AA14" s="90"/>
      <c r="AB14" s="90"/>
      <c r="AC14" s="90"/>
      <c r="AD14" s="98"/>
      <c r="AE14" s="98"/>
      <c r="AF14" s="98"/>
      <c r="AG14" s="98"/>
      <c r="AH14" s="98"/>
      <c r="AI14" s="90"/>
      <c r="AJ14" s="90"/>
    </row>
    <row r="15" spans="1:36" ht="195" customHeight="1" x14ac:dyDescent="0.2">
      <c r="A15" s="91" t="str">
        <f>'2 CONTEXTO E IDENTIFICACIÓN'!A14</f>
        <v>R9</v>
      </c>
      <c r="B15" s="92" t="str">
        <f>+'2 CONTEXTO E IDENTIFICACIÓN'!E14</f>
        <v>Posibilidad de pérdida Económica y Reputacional por registro extemporáneo o incompleto del avance de los proyectos financiados con recursos del Gobierno Nacional en las plataformas PIIB y SIGEVAS debido a la falta de seguimiento a los cronogramas de reporte, demoras en la entrega de información por parte de los responsables del proyecto y ausencia de controles internos de verificación.</v>
      </c>
      <c r="C15" s="93" t="str">
        <f>+'3 PROBABIL E IMPACTO INHERENTE'!F15</f>
        <v>Baja</v>
      </c>
      <c r="D15" s="93" t="str">
        <f>+'3 PROBABIL E IMPACTO INHERENTE'!N15</f>
        <v>Catastrófico</v>
      </c>
      <c r="E15" s="326" t="str">
        <f t="shared" si="0"/>
        <v>Extremo</v>
      </c>
      <c r="F15" s="94"/>
      <c r="G15" s="94"/>
      <c r="H15" s="94"/>
      <c r="I15" s="94"/>
      <c r="J15" s="94"/>
      <c r="K15" s="94"/>
      <c r="L15" s="94"/>
      <c r="M15" s="94"/>
      <c r="N15" s="94"/>
      <c r="R15" s="95" t="s">
        <v>82</v>
      </c>
      <c r="S15" s="81"/>
      <c r="T15" s="81"/>
      <c r="U15" s="81"/>
      <c r="V15" s="81"/>
      <c r="W15" s="81"/>
      <c r="X15" s="81"/>
      <c r="Y15" s="81"/>
      <c r="Z15" s="81"/>
      <c r="AA15" s="90"/>
      <c r="AB15" s="90"/>
      <c r="AC15" s="90"/>
      <c r="AD15" s="98"/>
      <c r="AE15" s="98"/>
      <c r="AF15" s="98"/>
      <c r="AG15" s="98"/>
      <c r="AH15" s="98"/>
      <c r="AI15" s="90"/>
      <c r="AJ15" s="90"/>
    </row>
    <row r="16" spans="1:36" ht="30.6" customHeight="1" x14ac:dyDescent="0.2">
      <c r="A16" s="91" t="str">
        <f>'2 CONTEXTO E IDENTIFICACIÓN'!A15</f>
        <v>R10</v>
      </c>
      <c r="B16" s="92" t="str">
        <f>+'2 CONTEXTO E IDENTIFICACIÓN'!E15</f>
        <v xml:space="preserve">  </v>
      </c>
      <c r="C16" s="93" t="str">
        <f>+'3 PROBABIL E IMPACTO INHERENTE'!F16</f>
        <v/>
      </c>
      <c r="D16" s="93" t="str">
        <f>+'3 PROBABIL E IMPACTO INHERENTE'!N16</f>
        <v/>
      </c>
      <c r="E16" s="92" t="str">
        <f t="shared" si="0"/>
        <v/>
      </c>
      <c r="F16" s="94"/>
      <c r="G16" s="94"/>
      <c r="H16" s="94"/>
      <c r="I16" s="94"/>
      <c r="J16" s="94"/>
      <c r="K16" s="94"/>
      <c r="L16" s="94"/>
      <c r="M16" s="94"/>
      <c r="N16" s="94"/>
      <c r="Q16" s="113"/>
      <c r="R16" s="99" t="s">
        <v>5</v>
      </c>
      <c r="S16" s="113"/>
      <c r="T16" s="113"/>
      <c r="U16" s="113"/>
      <c r="V16" s="113"/>
      <c r="W16" s="113"/>
      <c r="X16" s="113"/>
      <c r="Y16" s="113"/>
      <c r="Z16" s="113"/>
      <c r="AA16" s="90"/>
      <c r="AB16" s="90"/>
      <c r="AC16" s="114"/>
      <c r="AD16" s="114"/>
      <c r="AE16" s="114"/>
      <c r="AF16" s="114"/>
      <c r="AG16" s="114"/>
      <c r="AH16" s="114"/>
      <c r="AI16" s="90"/>
      <c r="AJ16" s="90"/>
    </row>
    <row r="17" spans="1:36" ht="30.6" customHeight="1" x14ac:dyDescent="0.2">
      <c r="A17" s="91" t="str">
        <f>'2 CONTEXTO E IDENTIFICACIÓN'!A16</f>
        <v>R11</v>
      </c>
      <c r="B17" s="92" t="str">
        <f>+'2 CONTEXTO E IDENTIFICACIÓN'!E16</f>
        <v xml:space="preserve">  </v>
      </c>
      <c r="C17" s="93" t="str">
        <f>+'3 PROBABIL E IMPACTO INHERENTE'!F17</f>
        <v/>
      </c>
      <c r="D17" s="93" t="str">
        <f>+'3 PROBABIL E IMPACTO INHERENTE'!N17</f>
        <v/>
      </c>
      <c r="E17" s="92" t="str">
        <f t="shared" si="0"/>
        <v/>
      </c>
      <c r="F17" s="94"/>
      <c r="G17" s="94"/>
      <c r="H17" s="94"/>
      <c r="I17" s="94"/>
      <c r="J17" s="94"/>
      <c r="K17" s="94"/>
      <c r="L17" s="94"/>
      <c r="M17" s="94"/>
      <c r="N17" s="94"/>
      <c r="Q17" s="113"/>
      <c r="R17" s="103" t="s">
        <v>83</v>
      </c>
      <c r="Y17" s="113"/>
      <c r="Z17" s="113"/>
      <c r="AA17" s="90"/>
      <c r="AB17" s="90"/>
      <c r="AC17" s="90"/>
      <c r="AD17" s="98"/>
      <c r="AE17" s="98"/>
      <c r="AF17" s="98"/>
      <c r="AG17" s="98"/>
      <c r="AH17" s="98"/>
      <c r="AI17" s="90"/>
      <c r="AJ17" s="90"/>
    </row>
    <row r="18" spans="1:36" ht="30.6" customHeight="1" x14ac:dyDescent="0.2">
      <c r="A18" s="91" t="str">
        <f>'2 CONTEXTO E IDENTIFICACIÓN'!A17</f>
        <v>R12</v>
      </c>
      <c r="B18" s="92" t="str">
        <f>+'2 CONTEXTO E IDENTIFICACIÓN'!E17</f>
        <v xml:space="preserve">  </v>
      </c>
      <c r="C18" s="93" t="str">
        <f>+'3 PROBABIL E IMPACTO INHERENTE'!F18</f>
        <v/>
      </c>
      <c r="D18" s="93" t="str">
        <f>+'3 PROBABIL E IMPACTO INHERENTE'!N18</f>
        <v/>
      </c>
      <c r="E18" s="92" t="str">
        <f t="shared" si="0"/>
        <v/>
      </c>
      <c r="F18" s="94"/>
      <c r="G18" s="94"/>
      <c r="H18" s="94"/>
      <c r="I18" s="94"/>
      <c r="J18" s="94"/>
      <c r="K18" s="94"/>
      <c r="L18" s="94"/>
      <c r="M18" s="94"/>
      <c r="N18" s="94"/>
      <c r="O18" s="115"/>
      <c r="P18" s="115"/>
      <c r="Q18" s="113"/>
      <c r="Y18" s="113"/>
      <c r="Z18" s="113"/>
      <c r="AA18" s="90"/>
      <c r="AB18" s="90"/>
      <c r="AC18" s="90"/>
      <c r="AD18" s="98"/>
      <c r="AE18" s="98"/>
      <c r="AF18" s="98"/>
      <c r="AG18" s="98"/>
      <c r="AH18" s="98"/>
      <c r="AI18" s="90"/>
      <c r="AJ18" s="90"/>
    </row>
    <row r="19" spans="1:36" ht="30.6" customHeight="1" x14ac:dyDescent="0.2">
      <c r="A19" s="91" t="str">
        <f>'2 CONTEXTO E IDENTIFICACIÓN'!A18</f>
        <v>R13</v>
      </c>
      <c r="B19" s="92" t="str">
        <f>+'2 CONTEXTO E IDENTIFICACIÓN'!E18</f>
        <v xml:space="preserve">  </v>
      </c>
      <c r="C19" s="93" t="str">
        <f>+'3 PROBABIL E IMPACTO INHERENTE'!F19</f>
        <v/>
      </c>
      <c r="D19" s="93" t="str">
        <f>+'3 PROBABIL E IMPACTO INHERENTE'!N19</f>
        <v/>
      </c>
      <c r="E19" s="92" t="str">
        <f t="shared" si="0"/>
        <v/>
      </c>
      <c r="F19" s="94"/>
      <c r="G19" s="94"/>
      <c r="H19" s="94"/>
      <c r="I19" s="94"/>
      <c r="J19" s="94"/>
      <c r="K19" s="94"/>
      <c r="L19" s="94"/>
      <c r="M19" s="94"/>
      <c r="N19" s="94"/>
      <c r="O19" s="115"/>
      <c r="P19" s="115"/>
      <c r="Q19" s="116"/>
      <c r="Y19" s="113"/>
      <c r="Z19" s="113"/>
      <c r="AA19" s="90"/>
      <c r="AB19" s="111"/>
      <c r="AC19" s="111"/>
      <c r="AD19" s="111"/>
      <c r="AE19" s="111"/>
      <c r="AF19" s="111"/>
      <c r="AG19" s="111"/>
      <c r="AH19" s="98"/>
      <c r="AI19" s="90"/>
      <c r="AJ19" s="90"/>
    </row>
    <row r="20" spans="1:36" ht="30.6" customHeight="1" x14ac:dyDescent="0.2">
      <c r="A20" s="91" t="str">
        <f>'2 CONTEXTO E IDENTIFICACIÓN'!A19</f>
        <v>R14</v>
      </c>
      <c r="B20" s="92" t="str">
        <f>+'2 CONTEXTO E IDENTIFICACIÓN'!E19</f>
        <v xml:space="preserve">  </v>
      </c>
      <c r="C20" s="93" t="str">
        <f>+'3 PROBABIL E IMPACTO INHERENTE'!F20</f>
        <v/>
      </c>
      <c r="D20" s="93" t="str">
        <f>+'3 PROBABIL E IMPACTO INHERENTE'!N20</f>
        <v/>
      </c>
      <c r="E20" s="92" t="str">
        <f t="shared" si="0"/>
        <v/>
      </c>
      <c r="F20" s="94"/>
      <c r="G20" s="94"/>
      <c r="H20" s="94"/>
      <c r="I20" s="94"/>
      <c r="J20" s="94"/>
      <c r="K20" s="94"/>
      <c r="L20" s="94"/>
      <c r="M20" s="94"/>
      <c r="N20" s="94"/>
      <c r="O20" s="115"/>
      <c r="P20" s="115"/>
      <c r="AA20" s="90"/>
      <c r="AB20" s="117"/>
      <c r="AC20" s="117"/>
      <c r="AD20" s="117"/>
      <c r="AE20" s="117"/>
      <c r="AF20" s="117"/>
      <c r="AG20" s="117"/>
      <c r="AH20" s="98"/>
      <c r="AI20" s="90"/>
      <c r="AJ20" s="90"/>
    </row>
    <row r="21" spans="1:36" ht="30.6" customHeight="1" x14ac:dyDescent="0.2">
      <c r="A21" s="91" t="str">
        <f>'2 CONTEXTO E IDENTIFICACIÓN'!A20</f>
        <v>R15</v>
      </c>
      <c r="B21" s="92" t="str">
        <f>+'2 CONTEXTO E IDENTIFICACIÓN'!E20</f>
        <v xml:space="preserve">  </v>
      </c>
      <c r="C21" s="93" t="str">
        <f>+'3 PROBABIL E IMPACTO INHERENTE'!F21</f>
        <v/>
      </c>
      <c r="D21" s="93" t="str">
        <f>+'3 PROBABIL E IMPACTO INHERENTE'!N21</f>
        <v/>
      </c>
      <c r="E21" s="92" t="str">
        <f t="shared" si="0"/>
        <v/>
      </c>
      <c r="F21" s="94"/>
      <c r="G21" s="94"/>
      <c r="H21" s="94"/>
      <c r="I21" s="94"/>
      <c r="J21" s="94"/>
      <c r="K21" s="94"/>
      <c r="L21" s="94"/>
      <c r="M21" s="94"/>
      <c r="N21" s="94"/>
      <c r="O21" s="115"/>
      <c r="P21" s="115"/>
      <c r="AA21" s="90"/>
      <c r="AB21" s="111"/>
      <c r="AC21" s="111"/>
      <c r="AD21" s="111"/>
      <c r="AE21" s="111"/>
      <c r="AF21" s="111"/>
      <c r="AG21" s="111"/>
      <c r="AH21" s="98"/>
      <c r="AI21" s="90"/>
      <c r="AJ21" s="90"/>
    </row>
    <row r="22" spans="1:36" ht="30.6" customHeight="1" x14ac:dyDescent="0.2">
      <c r="A22" s="91" t="str">
        <f>'2 CONTEXTO E IDENTIFICACIÓN'!A21</f>
        <v>R16</v>
      </c>
      <c r="B22" s="92" t="str">
        <f>+'2 CONTEXTO E IDENTIFICACIÓN'!E21</f>
        <v xml:space="preserve">  </v>
      </c>
      <c r="C22" s="93" t="str">
        <f>+'3 PROBABIL E IMPACTO INHERENTE'!F22</f>
        <v/>
      </c>
      <c r="D22" s="93" t="str">
        <f>+'3 PROBABIL E IMPACTO INHERENTE'!N22</f>
        <v/>
      </c>
      <c r="E22" s="92" t="str">
        <f t="shared" si="0"/>
        <v/>
      </c>
      <c r="F22" s="94"/>
      <c r="G22" s="94"/>
      <c r="H22" s="94"/>
      <c r="I22" s="94"/>
      <c r="J22" s="94"/>
      <c r="K22" s="94"/>
      <c r="L22" s="94"/>
      <c r="M22" s="94"/>
      <c r="N22" s="94"/>
      <c r="AA22" s="90"/>
      <c r="AB22" s="111"/>
      <c r="AC22" s="111"/>
      <c r="AD22" s="111"/>
      <c r="AE22" s="111"/>
      <c r="AF22" s="111"/>
      <c r="AG22" s="111"/>
      <c r="AH22" s="98"/>
      <c r="AI22" s="90"/>
      <c r="AJ22" s="90"/>
    </row>
    <row r="23" spans="1:36" ht="30.6" customHeight="1" x14ac:dyDescent="0.25">
      <c r="A23" s="91" t="str">
        <f>'2 CONTEXTO E IDENTIFICACIÓN'!A22</f>
        <v>R17</v>
      </c>
      <c r="B23" s="92" t="str">
        <f>+'2 CONTEXTO E IDENTIFICACIÓN'!E22</f>
        <v xml:space="preserve">  </v>
      </c>
      <c r="C23" s="93" t="str">
        <f>+'3 PROBABIL E IMPACTO INHERENTE'!F23</f>
        <v/>
      </c>
      <c r="D23" s="93" t="str">
        <f>+'3 PROBABIL E IMPACTO INHERENTE'!N23</f>
        <v/>
      </c>
      <c r="E23" s="92" t="str">
        <f t="shared" si="0"/>
        <v/>
      </c>
      <c r="F23" s="94"/>
      <c r="G23" s="94"/>
      <c r="H23" s="94"/>
      <c r="I23" s="94"/>
      <c r="J23" s="94"/>
      <c r="K23" s="94"/>
      <c r="L23" s="94"/>
      <c r="M23" s="94"/>
      <c r="N23" s="94"/>
    </row>
    <row r="24" spans="1:36" ht="30.6" customHeight="1" x14ac:dyDescent="0.25">
      <c r="A24" s="91" t="str">
        <f>'2 CONTEXTO E IDENTIFICACIÓN'!A23</f>
        <v>R18</v>
      </c>
      <c r="B24" s="92" t="str">
        <f>+'2 CONTEXTO E IDENTIFICACIÓN'!E23</f>
        <v xml:space="preserve">  </v>
      </c>
      <c r="C24" s="93" t="str">
        <f>+'3 PROBABIL E IMPACTO INHERENTE'!F24</f>
        <v/>
      </c>
      <c r="D24" s="93" t="str">
        <f>+'3 PROBABIL E IMPACTO INHERENTE'!N24</f>
        <v/>
      </c>
      <c r="E24" s="92" t="str">
        <f t="shared" si="0"/>
        <v/>
      </c>
      <c r="F24" s="94"/>
      <c r="G24" s="94"/>
      <c r="H24" s="94"/>
      <c r="I24" s="94"/>
      <c r="J24" s="94"/>
      <c r="K24" s="94"/>
      <c r="L24" s="94"/>
      <c r="M24" s="94"/>
      <c r="N24" s="94"/>
    </row>
    <row r="25" spans="1:36" ht="30.6" customHeight="1" x14ac:dyDescent="0.25">
      <c r="A25" s="91" t="str">
        <f>'2 CONTEXTO E IDENTIFICACIÓN'!A24</f>
        <v>R19</v>
      </c>
      <c r="B25" s="92" t="str">
        <f>+'2 CONTEXTO E IDENTIFICACIÓN'!E24</f>
        <v xml:space="preserve">  </v>
      </c>
      <c r="C25" s="93" t="str">
        <f>+'3 PROBABIL E IMPACTO INHERENTE'!F25</f>
        <v/>
      </c>
      <c r="D25" s="93" t="str">
        <f>+'3 PROBABIL E IMPACTO INHERENTE'!N25</f>
        <v/>
      </c>
      <c r="E25" s="92" t="str">
        <f t="shared" si="0"/>
        <v/>
      </c>
      <c r="F25" s="94"/>
      <c r="G25" s="94"/>
      <c r="H25" s="94"/>
      <c r="I25" s="94"/>
      <c r="J25" s="94"/>
      <c r="K25" s="94"/>
      <c r="L25" s="94"/>
      <c r="M25" s="94"/>
      <c r="N25" s="94"/>
    </row>
    <row r="26" spans="1:36" ht="42.6" customHeight="1" x14ac:dyDescent="0.25">
      <c r="A26" s="91" t="str">
        <f>'2 CONTEXTO E IDENTIFICACIÓN'!A25</f>
        <v>R20</v>
      </c>
      <c r="B26" s="92" t="str">
        <f>+'2 CONTEXTO E IDENTIFICACIÓN'!E25</f>
        <v xml:space="preserve">  </v>
      </c>
      <c r="C26" s="93" t="str">
        <f>+'3 PROBABIL E IMPACTO INHERENTE'!F26</f>
        <v/>
      </c>
      <c r="D26" s="93" t="str">
        <f>+'3 PROBABIL E IMPACTO INHERENTE'!N26</f>
        <v/>
      </c>
      <c r="E26" s="92" t="str">
        <f t="shared" si="0"/>
        <v/>
      </c>
      <c r="F26" s="94"/>
      <c r="G26" s="94"/>
      <c r="H26" s="94"/>
      <c r="I26" s="94"/>
      <c r="J26" s="94"/>
      <c r="K26" s="94"/>
      <c r="L26" s="94"/>
      <c r="M26" s="94"/>
      <c r="N26" s="94"/>
    </row>
    <row r="27" spans="1:36" ht="14.45" customHeight="1" x14ac:dyDescent="0.25">
      <c r="B27" s="77"/>
      <c r="D27" s="77"/>
      <c r="E27" s="77"/>
      <c r="F27" s="77"/>
      <c r="G27" s="77"/>
      <c r="H27" s="77"/>
      <c r="I27" s="77"/>
      <c r="J27" s="77"/>
      <c r="K27" s="77"/>
      <c r="L27" s="77"/>
      <c r="M27" s="77"/>
      <c r="N27" s="77"/>
      <c r="Y27" s="82"/>
      <c r="Z27" s="82"/>
      <c r="AA27" s="82"/>
      <c r="AB27" s="82"/>
      <c r="AC27" s="82"/>
      <c r="AD27" s="77"/>
      <c r="AE27" s="77"/>
      <c r="AF27" s="77"/>
      <c r="AG27" s="77"/>
      <c r="AH27" s="77"/>
    </row>
    <row r="28" spans="1:36" ht="39" customHeight="1" x14ac:dyDescent="0.25">
      <c r="B28" s="77"/>
      <c r="D28" s="77"/>
      <c r="E28" s="77"/>
      <c r="F28" s="77"/>
      <c r="G28" s="77"/>
      <c r="H28" s="77"/>
      <c r="I28" s="77"/>
      <c r="J28" s="77"/>
      <c r="K28" s="77"/>
      <c r="L28" s="77"/>
      <c r="M28" s="77"/>
      <c r="N28" s="77"/>
      <c r="Y28" s="82"/>
      <c r="Z28" s="82"/>
      <c r="AA28" s="82"/>
      <c r="AB28" s="82"/>
      <c r="AC28" s="82"/>
      <c r="AD28" s="77"/>
      <c r="AE28" s="77"/>
      <c r="AF28" s="77"/>
      <c r="AG28" s="77"/>
      <c r="AH28" s="77"/>
    </row>
    <row r="29" spans="1:36" ht="19.5" customHeight="1" x14ac:dyDescent="0.25">
      <c r="B29" s="77"/>
      <c r="D29" s="77"/>
      <c r="E29" s="77"/>
      <c r="F29" s="77"/>
      <c r="G29" s="77"/>
      <c r="H29" s="77"/>
      <c r="I29" s="77"/>
      <c r="J29" s="77"/>
      <c r="K29" s="77"/>
      <c r="L29" s="77"/>
      <c r="M29" s="77"/>
      <c r="N29" s="77"/>
      <c r="Y29" s="82"/>
      <c r="Z29" s="82"/>
      <c r="AA29" s="82"/>
      <c r="AB29" s="82"/>
      <c r="AC29" s="82"/>
      <c r="AD29" s="77"/>
      <c r="AE29" s="77"/>
      <c r="AF29" s="77"/>
      <c r="AG29" s="77"/>
      <c r="AH29" s="77"/>
    </row>
    <row r="30" spans="1:36" ht="19.5" customHeight="1" x14ac:dyDescent="0.25">
      <c r="B30" s="77"/>
      <c r="D30" s="77"/>
      <c r="E30" s="77"/>
      <c r="F30" s="77"/>
      <c r="G30" s="77"/>
      <c r="H30" s="77"/>
      <c r="I30" s="77"/>
      <c r="J30" s="77"/>
      <c r="K30" s="77"/>
      <c r="L30" s="77"/>
      <c r="M30" s="77"/>
      <c r="N30" s="77"/>
      <c r="Y30" s="82"/>
      <c r="Z30" s="82"/>
      <c r="AA30" s="82"/>
      <c r="AB30" s="82"/>
      <c r="AC30" s="82"/>
      <c r="AD30" s="77"/>
      <c r="AE30" s="77"/>
      <c r="AF30" s="77"/>
      <c r="AG30" s="77"/>
      <c r="AH30" s="77"/>
    </row>
    <row r="31" spans="1:36" ht="19.5" customHeight="1" x14ac:dyDescent="0.25">
      <c r="B31" s="77"/>
      <c r="D31" s="77"/>
      <c r="E31" s="77"/>
      <c r="F31" s="77"/>
      <c r="G31" s="77"/>
      <c r="H31" s="77"/>
      <c r="I31" s="77"/>
      <c r="J31" s="77"/>
      <c r="K31" s="77"/>
      <c r="L31" s="77"/>
      <c r="M31" s="77"/>
      <c r="N31" s="77"/>
      <c r="Y31" s="82"/>
      <c r="Z31" s="82"/>
      <c r="AA31" s="82"/>
      <c r="AB31" s="82"/>
      <c r="AC31" s="82"/>
      <c r="AD31" s="77"/>
      <c r="AE31" s="77"/>
      <c r="AF31" s="77"/>
      <c r="AG31" s="77"/>
      <c r="AH31" s="77"/>
    </row>
    <row r="32" spans="1:36" ht="19.5" customHeight="1" x14ac:dyDescent="0.25">
      <c r="B32" s="77"/>
      <c r="D32" s="77"/>
      <c r="E32" s="77"/>
      <c r="F32" s="77"/>
      <c r="G32" s="77"/>
      <c r="H32" s="77"/>
      <c r="I32" s="77"/>
      <c r="J32" s="77"/>
      <c r="K32" s="77"/>
      <c r="L32" s="77"/>
      <c r="M32" s="77"/>
      <c r="N32" s="77"/>
      <c r="Y32" s="82"/>
      <c r="Z32" s="82"/>
      <c r="AA32" s="82"/>
      <c r="AB32" s="82"/>
      <c r="AC32" s="82"/>
      <c r="AD32" s="77"/>
      <c r="AE32" s="77"/>
      <c r="AF32" s="77"/>
      <c r="AG32" s="77"/>
      <c r="AH32" s="77"/>
    </row>
    <row r="33" spans="25:29" s="77" customFormat="1" ht="19.5" customHeight="1" x14ac:dyDescent="0.25">
      <c r="Y33" s="82"/>
      <c r="Z33" s="82"/>
      <c r="AA33" s="82"/>
      <c r="AB33" s="82"/>
      <c r="AC33" s="82"/>
    </row>
  </sheetData>
  <sheetProtection formatCells="0" formatColumns="0" formatRows="0" sort="0" autoFilter="0" pivotTables="0"/>
  <dataConsolidate/>
  <mergeCells count="8">
    <mergeCell ref="B2:D2"/>
    <mergeCell ref="B3:D3"/>
    <mergeCell ref="R4:V4"/>
    <mergeCell ref="C5:E5"/>
    <mergeCell ref="O7:O11"/>
    <mergeCell ref="I5:M5"/>
    <mergeCell ref="G7:G11"/>
    <mergeCell ref="G4:M4"/>
  </mergeCells>
  <conditionalFormatting sqref="C7:C26">
    <cfRule type="cellIs" dxfId="173" priority="6" operator="equal">
      <formula>$Q$11</formula>
    </cfRule>
    <cfRule type="cellIs" dxfId="172" priority="7" operator="equal">
      <formula>$Q$10</formula>
    </cfRule>
    <cfRule type="cellIs" dxfId="171" priority="8" operator="equal">
      <formula>$Q$9</formula>
    </cfRule>
    <cfRule type="cellIs" dxfId="170" priority="9" operator="equal">
      <formula>$Q$8</formula>
    </cfRule>
    <cfRule type="cellIs" dxfId="169" priority="10" operator="equal">
      <formula>$Q$7</formula>
    </cfRule>
  </conditionalFormatting>
  <conditionalFormatting sqref="D7:D26">
    <cfRule type="cellIs" dxfId="168" priority="1" operator="equal">
      <formula>$R$6</formula>
    </cfRule>
    <cfRule type="cellIs" dxfId="167" priority="2" operator="equal">
      <formula>$S$6</formula>
    </cfRule>
    <cfRule type="cellIs" dxfId="166" priority="3" operator="equal">
      <formula>$T$6</formula>
    </cfRule>
    <cfRule type="cellIs" dxfId="165" priority="4" operator="equal">
      <formula>$U$6</formula>
    </cfRule>
    <cfRule type="cellIs" dxfId="164" priority="5" operator="equal">
      <formula>$V$6</formula>
    </cfRule>
  </conditionalFormatting>
  <conditionalFormatting sqref="E7:E26">
    <cfRule type="cellIs" dxfId="163" priority="102" operator="equal">
      <formula>$R$14</formula>
    </cfRule>
    <cfRule type="cellIs" dxfId="162" priority="103" operator="equal">
      <formula>$R$15</formula>
    </cfRule>
    <cfRule type="cellIs" dxfId="161" priority="104" operator="equal">
      <formula>$R$16</formula>
    </cfRule>
    <cfRule type="cellIs" dxfId="160" priority="105" operator="equal">
      <formula>$R$17</formula>
    </cfRule>
  </conditionalFormatting>
  <dataValidations disablePrompts="1" count="3">
    <dataValidation type="list" allowBlank="1" showInputMessage="1" showErrorMessage="1" sqref="JB7:JH14" xr:uid="{00000000-0002-0000-03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6" xr:uid="{00000000-0002-0000-0300-000001000000}"/>
    <dataValidation allowBlank="1" showInputMessage="1" showErrorMessage="1" prompt="Es la materialización del riesgo y las consecuencias de su aparición. Su escala es: 5 bajo impacto, 10 medio, 20 alto impacto._x000a_" sqref="JB6:JH6" xr:uid="{00000000-0002-0000-0300-000002000000}"/>
  </dataValidations>
  <printOptions horizontalCentered="1" verticalCentered="1"/>
  <pageMargins left="0.31496062992125984" right="0.27559055118110237" top="1.0236220472440944" bottom="0.15748031496062992" header="0" footer="0"/>
  <pageSetup paperSize="5" scale="65" orientation="landscape" r:id="rId1"/>
  <headerFooter alignWithMargins="0">
    <oddHeader>&amp;L&amp;G&amp;C&amp;"-,Negrita"AGUAS DEL HUILA S.A. E.S.P.
NIT.  800.100.553-2
MAPA DE RIESGOS
7,0&amp;R&amp;G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Z85"/>
  <sheetViews>
    <sheetView showGridLines="0" view="pageBreakPreview" topLeftCell="G1" zoomScale="70" zoomScaleNormal="10" zoomScaleSheetLayoutView="70" workbookViewId="0">
      <selection sqref="A1:J2"/>
    </sheetView>
  </sheetViews>
  <sheetFormatPr baseColWidth="10" defaultColWidth="11.42578125" defaultRowHeight="14.25" x14ac:dyDescent="0.25"/>
  <cols>
    <col min="1" max="1" width="21.140625" style="50" customWidth="1"/>
    <col min="2" max="2" width="24.7109375" style="50" customWidth="1"/>
    <col min="3" max="3" width="20.28515625" style="50" customWidth="1"/>
    <col min="4" max="4" width="20.85546875" style="50" customWidth="1"/>
    <col min="5" max="5" width="10.140625" style="50" customWidth="1"/>
    <col min="6" max="6" width="17.5703125" style="50" customWidth="1"/>
    <col min="7" max="7" width="50.140625" style="50" customWidth="1"/>
    <col min="8" max="8" width="21.85546875" style="50" customWidth="1"/>
    <col min="9" max="9" width="28.85546875" style="50" customWidth="1"/>
    <col min="10" max="10" width="14.7109375" style="50" customWidth="1"/>
    <col min="11" max="11" width="12.140625" style="60" customWidth="1"/>
    <col min="12" max="12" width="16.85546875" style="60" customWidth="1"/>
    <col min="13" max="13" width="14.5703125" style="50" customWidth="1"/>
    <col min="14" max="14" width="12.140625" style="60" customWidth="1"/>
    <col min="15" max="15" width="14.85546875" style="60" customWidth="1"/>
    <col min="16" max="16" width="12.140625" style="60" customWidth="1"/>
    <col min="17" max="17" width="13" style="60" customWidth="1"/>
    <col min="18" max="18" width="13.5703125" style="294" customWidth="1"/>
    <col min="19" max="19" width="13.42578125" style="294" customWidth="1"/>
    <col min="20" max="20" width="12.7109375" style="294" customWidth="1"/>
    <col min="21" max="21" width="14.42578125" style="146" customWidth="1"/>
    <col min="22" max="22" width="14.5703125" style="146" customWidth="1"/>
    <col min="23" max="23" width="11.42578125" style="50"/>
    <col min="24" max="24" width="21.7109375" style="10" customWidth="1"/>
    <col min="25" max="25" width="7.42578125" style="10" bestFit="1" customWidth="1"/>
    <col min="26" max="26" width="8.42578125" style="10" bestFit="1" customWidth="1"/>
    <col min="27" max="16384" width="11.42578125" style="50"/>
  </cols>
  <sheetData>
    <row r="1" spans="1:26" s="48" customFormat="1" ht="15" thickBot="1" x14ac:dyDescent="0.25">
      <c r="E1" s="52"/>
      <c r="G1" s="52"/>
      <c r="H1" s="52"/>
      <c r="I1" s="52"/>
      <c r="J1" s="52"/>
      <c r="K1" s="53"/>
      <c r="L1" s="53"/>
      <c r="M1" s="52"/>
      <c r="N1" s="53"/>
      <c r="O1" s="53"/>
      <c r="P1" s="53"/>
      <c r="Q1" s="53"/>
      <c r="R1" s="290"/>
      <c r="S1" s="290"/>
      <c r="T1" s="290"/>
      <c r="U1" s="146"/>
      <c r="V1" s="146"/>
      <c r="W1" s="50"/>
      <c r="X1" s="9"/>
      <c r="Y1" s="9"/>
      <c r="Z1" s="9"/>
    </row>
    <row r="2" spans="1:26" s="55" customFormat="1" ht="16.5" customHeight="1" x14ac:dyDescent="0.25">
      <c r="A2" s="19" t="s">
        <v>152</v>
      </c>
      <c r="B2" s="341" t="str">
        <f>+IF('2 CONTEXTO E IDENTIFICACIÓN'!$B$2="","",'2 CONTEXTO E IDENTIFICACIÓN'!$B$2)</f>
        <v>PLANEACIÓN ESTRATÉGICA</v>
      </c>
      <c r="C2" s="341"/>
      <c r="D2" s="341"/>
      <c r="E2" s="54" t="s">
        <v>42</v>
      </c>
      <c r="F2" s="51" t="s">
        <v>43</v>
      </c>
      <c r="G2" s="54"/>
      <c r="H2" s="54"/>
      <c r="I2" s="54"/>
      <c r="R2" s="441" t="s">
        <v>194</v>
      </c>
      <c r="S2" s="441" t="s">
        <v>195</v>
      </c>
      <c r="T2" s="441" t="s">
        <v>196</v>
      </c>
      <c r="U2" s="146"/>
      <c r="V2" s="146"/>
      <c r="W2" s="50"/>
      <c r="X2" s="410" t="s">
        <v>263</v>
      </c>
      <c r="Y2" s="411"/>
      <c r="Z2" s="412"/>
    </row>
    <row r="3" spans="1:26" s="55" customFormat="1" ht="16.5" customHeight="1" thickBot="1" x14ac:dyDescent="0.3">
      <c r="A3" s="220"/>
      <c r="B3" s="219"/>
      <c r="C3" s="219"/>
      <c r="D3" s="146"/>
      <c r="E3" s="54"/>
      <c r="F3" s="54"/>
      <c r="G3" s="54"/>
      <c r="H3" s="54"/>
      <c r="I3" s="54"/>
      <c r="J3" s="448" t="s">
        <v>107</v>
      </c>
      <c r="K3" s="448"/>
      <c r="L3" s="448"/>
      <c r="M3" s="448"/>
      <c r="N3" s="448"/>
      <c r="O3" s="448"/>
      <c r="P3" s="448"/>
      <c r="Q3" s="448"/>
      <c r="R3" s="442"/>
      <c r="S3" s="442"/>
      <c r="T3" s="442"/>
      <c r="U3" s="146"/>
      <c r="V3" s="146"/>
      <c r="W3" s="50"/>
      <c r="X3" s="26" t="s">
        <v>49</v>
      </c>
      <c r="Y3" s="27" t="s">
        <v>264</v>
      </c>
      <c r="Z3" s="28" t="s">
        <v>265</v>
      </c>
    </row>
    <row r="4" spans="1:26" ht="29.25" customHeight="1" x14ac:dyDescent="0.25">
      <c r="A4" s="445" t="s">
        <v>190</v>
      </c>
      <c r="B4" s="433" t="s">
        <v>189</v>
      </c>
      <c r="C4" s="433" t="s">
        <v>112</v>
      </c>
      <c r="D4" s="433" t="s">
        <v>113</v>
      </c>
      <c r="E4" s="449" t="s">
        <v>109</v>
      </c>
      <c r="F4" s="455" t="s">
        <v>168</v>
      </c>
      <c r="G4" s="456"/>
      <c r="H4" s="449"/>
      <c r="I4" s="304"/>
      <c r="J4" s="451" t="s">
        <v>102</v>
      </c>
      <c r="K4" s="452"/>
      <c r="L4" s="452"/>
      <c r="M4" s="452"/>
      <c r="N4" s="453"/>
      <c r="O4" s="451" t="s">
        <v>106</v>
      </c>
      <c r="P4" s="452"/>
      <c r="Q4" s="454"/>
      <c r="R4" s="443"/>
      <c r="S4" s="444"/>
      <c r="T4" s="444"/>
      <c r="X4" s="31" t="s">
        <v>52</v>
      </c>
      <c r="Y4" s="34">
        <v>0.01</v>
      </c>
      <c r="Z4" s="33">
        <v>0.2</v>
      </c>
    </row>
    <row r="5" spans="1:26" s="47" customFormat="1" ht="57.75" thickBot="1" x14ac:dyDescent="0.3">
      <c r="A5" s="446"/>
      <c r="B5" s="447"/>
      <c r="C5" s="434"/>
      <c r="D5" s="434"/>
      <c r="E5" s="450"/>
      <c r="F5" s="305" t="s">
        <v>266</v>
      </c>
      <c r="G5" s="305" t="s">
        <v>169</v>
      </c>
      <c r="H5" s="305" t="s">
        <v>170</v>
      </c>
      <c r="I5" s="305" t="s">
        <v>260</v>
      </c>
      <c r="J5" s="306" t="s">
        <v>87</v>
      </c>
      <c r="K5" s="307" t="s">
        <v>88</v>
      </c>
      <c r="L5" s="307" t="s">
        <v>111</v>
      </c>
      <c r="M5" s="305" t="s">
        <v>89</v>
      </c>
      <c r="N5" s="307" t="s">
        <v>90</v>
      </c>
      <c r="O5" s="307" t="s">
        <v>94</v>
      </c>
      <c r="P5" s="307" t="s">
        <v>3</v>
      </c>
      <c r="Q5" s="308" t="s">
        <v>99</v>
      </c>
      <c r="R5" s="303" t="s">
        <v>110</v>
      </c>
      <c r="S5" s="56" t="s">
        <v>114</v>
      </c>
      <c r="T5" s="287" t="s">
        <v>10</v>
      </c>
      <c r="U5" s="56" t="s">
        <v>261</v>
      </c>
      <c r="V5" s="56" t="s">
        <v>262</v>
      </c>
      <c r="X5" s="36" t="s">
        <v>54</v>
      </c>
      <c r="Y5" s="34">
        <v>0.21</v>
      </c>
      <c r="Z5" s="33">
        <v>0.4</v>
      </c>
    </row>
    <row r="6" spans="1:26" ht="145.5" customHeight="1" x14ac:dyDescent="0.25">
      <c r="A6" s="457" t="str">
        <f>'2 CONTEXTO E IDENTIFICACIÓN'!A6</f>
        <v>R1</v>
      </c>
      <c r="B6" s="460" t="str">
        <f>+'2 CONTEXTO E IDENTIFICACIÓN'!E6</f>
        <v>Posibilidad de pérdida Reputacional por falta de articulación del plan de desarrollo institucional con los planes de desarrollo de los entes territoriales debido a el desconocimiento o no inclusión de sus lineamientos en los procesos de planificación institucional.</v>
      </c>
      <c r="C6" s="435">
        <f>+'3 PROBABIL E IMPACTO INHERENTE'!E7</f>
        <v>0.2</v>
      </c>
      <c r="D6" s="438">
        <f>+'3 PROBABIL E IMPACTO INHERENTE'!M7</f>
        <v>0.2</v>
      </c>
      <c r="E6" s="61">
        <v>1</v>
      </c>
      <c r="F6" s="327" t="s">
        <v>296</v>
      </c>
      <c r="G6" s="327" t="s">
        <v>298</v>
      </c>
      <c r="H6" s="327" t="s">
        <v>299</v>
      </c>
      <c r="I6" s="328" t="str">
        <f t="shared" ref="I6:I37" si="0">+CONCATENATE(F6," ",G6," ",H6)</f>
        <v>El jefe de planeación es el encargado de  incorporar y asegurar durante el proceso de elaboración del plan de desarrollo institucional los lineamientos y la articulación con los planes de desarrollo de los Entes Territoriales  de manera cuatrienal</v>
      </c>
      <c r="J6" s="5" t="s">
        <v>103</v>
      </c>
      <c r="K6" s="57">
        <f>+IF(J6='11 FORMULAS'!$E$4,'11 FORMULAS'!$F$4,IF(J6='11 FORMULAS'!$E$5,'11 FORMULAS'!$F$5,IF(J6='11 FORMULAS'!$E$6,'11 FORMULAS'!$F$6,"")))</f>
        <v>0.25</v>
      </c>
      <c r="L6" s="57" t="str">
        <f>+IF(OR(J6='11 FORMULAS'!$O$4,J6='11 FORMULAS'!$O$5),'11 FORMULAS'!$P$5,IF(J6='11 FORMULAS'!$O$6,'11 FORMULAS'!$P$6,""))</f>
        <v>Probabilidad</v>
      </c>
      <c r="M6" s="5" t="s">
        <v>92</v>
      </c>
      <c r="N6" s="57">
        <f>+IF(M6='11 FORMULAS'!$H$4,'11 FORMULAS'!$I$4,IF(M6='11 FORMULAS'!$H$5,'11 FORMULAS'!$I$5,""))</f>
        <v>0.15</v>
      </c>
      <c r="O6" s="6" t="s">
        <v>95</v>
      </c>
      <c r="P6" s="6" t="s">
        <v>97</v>
      </c>
      <c r="Q6" s="6" t="s">
        <v>100</v>
      </c>
      <c r="R6" s="291">
        <f>+IFERROR(K6+N6,"")</f>
        <v>0.4</v>
      </c>
      <c r="S6" s="291">
        <f>IF(L6='11 FORMULAS'!$P$5,C6-(C6*R6),C6)</f>
        <v>0.12</v>
      </c>
      <c r="T6" s="291">
        <f>IF(L6='11 FORMULAS'!$P$6,D6-(D6*R6),D6)</f>
        <v>0.2</v>
      </c>
      <c r="U6" s="466">
        <f>+IF(S9="","",S9)</f>
        <v>0.12</v>
      </c>
      <c r="V6" s="469">
        <f>+IF(T9="","",T9)</f>
        <v>0.2</v>
      </c>
      <c r="X6" s="39" t="s">
        <v>56</v>
      </c>
      <c r="Y6" s="34">
        <v>0.41</v>
      </c>
      <c r="Z6" s="33">
        <v>0.6</v>
      </c>
    </row>
    <row r="7" spans="1:26" ht="30" customHeight="1" x14ac:dyDescent="0.25">
      <c r="A7" s="458"/>
      <c r="B7" s="461"/>
      <c r="C7" s="436"/>
      <c r="D7" s="439"/>
      <c r="E7" s="62">
        <v>2</v>
      </c>
      <c r="F7" s="208"/>
      <c r="G7" s="208"/>
      <c r="H7" s="208"/>
      <c r="I7" s="285" t="str">
        <f t="shared" si="0"/>
        <v xml:space="preserve">  </v>
      </c>
      <c r="J7" s="1"/>
      <c r="K7" s="58" t="str">
        <f>+IF(J7='11 FORMULAS'!$E$4,'11 FORMULAS'!$F$4,IF(J7='11 FORMULAS'!$E$5,'11 FORMULAS'!$F$5,IF(J7='11 FORMULAS'!$E$6,'11 FORMULAS'!$F$6,"")))</f>
        <v/>
      </c>
      <c r="L7" s="58" t="str">
        <f>+IF(OR(J7='11 FORMULAS'!$O$4,J7='11 FORMULAS'!$O$5),'11 FORMULAS'!$P$5,IF(J7='11 FORMULAS'!$O$6,'11 FORMULAS'!$P$6,""))</f>
        <v/>
      </c>
      <c r="M7" s="1"/>
      <c r="N7" s="58" t="str">
        <f>+IF(M7='11 FORMULAS'!$H$4,'11 FORMULAS'!$I$4,IF(M7='11 FORMULAS'!$H$5,'11 FORMULAS'!$I$5,""))</f>
        <v/>
      </c>
      <c r="O7" s="4"/>
      <c r="P7" s="4"/>
      <c r="Q7" s="4"/>
      <c r="R7" s="292" t="str">
        <f t="shared" ref="R7:R9" si="1">+IFERROR(K7+N7,"")</f>
        <v/>
      </c>
      <c r="S7" s="292">
        <f>IF(L7='11 FORMULAS'!$P$5,S6-(S6*R7),S6)</f>
        <v>0.12</v>
      </c>
      <c r="T7" s="292">
        <f>IF(L7='11 FORMULAS'!$P$6,T6-(T6*R7),T6)</f>
        <v>0.2</v>
      </c>
      <c r="U7" s="467"/>
      <c r="V7" s="470"/>
      <c r="X7" s="40" t="s">
        <v>58</v>
      </c>
      <c r="Y7" s="34">
        <v>0.61</v>
      </c>
      <c r="Z7" s="33">
        <v>0.8</v>
      </c>
    </row>
    <row r="8" spans="1:26" ht="30" customHeight="1" x14ac:dyDescent="0.25">
      <c r="A8" s="458"/>
      <c r="B8" s="461"/>
      <c r="C8" s="436"/>
      <c r="D8" s="439"/>
      <c r="E8" s="62">
        <v>3</v>
      </c>
      <c r="F8" s="208"/>
      <c r="G8" s="208"/>
      <c r="H8" s="208"/>
      <c r="I8" s="285" t="str">
        <f t="shared" si="0"/>
        <v xml:space="preserve">  </v>
      </c>
      <c r="J8" s="1"/>
      <c r="K8" s="58" t="str">
        <f>+IF(J8='11 FORMULAS'!$E$4,'11 FORMULAS'!$F$4,IF(J8='11 FORMULAS'!$E$5,'11 FORMULAS'!$F$5,IF(J8='11 FORMULAS'!$E$6,'11 FORMULAS'!$F$6,"")))</f>
        <v/>
      </c>
      <c r="L8" s="58" t="str">
        <f>+IF(OR(J8='11 FORMULAS'!$O$4,J8='11 FORMULAS'!$O$5),'11 FORMULAS'!$P$5,IF(J8='11 FORMULAS'!$O$6,'11 FORMULAS'!$P$6,""))</f>
        <v/>
      </c>
      <c r="M8" s="1"/>
      <c r="N8" s="58" t="str">
        <f>+IF(M8='11 FORMULAS'!$H$4,'11 FORMULAS'!$I$4,IF(M8='11 FORMULAS'!$H$5,'11 FORMULAS'!$I$5,""))</f>
        <v/>
      </c>
      <c r="O8" s="4"/>
      <c r="P8" s="4"/>
      <c r="Q8" s="4"/>
      <c r="R8" s="292" t="str">
        <f>+IFERROR(K8+N8,"")</f>
        <v/>
      </c>
      <c r="S8" s="292">
        <f>IF(L8='11 FORMULAS'!$P$5,S7-(S7*R8),S7)</f>
        <v>0.12</v>
      </c>
      <c r="T8" s="292">
        <f>IF(L8='11 FORMULAS'!$P$6,T7-(T7*R8),T7)</f>
        <v>0.2</v>
      </c>
      <c r="U8" s="467"/>
      <c r="V8" s="470"/>
      <c r="X8" s="41" t="s">
        <v>59</v>
      </c>
      <c r="Y8" s="34">
        <v>0.81</v>
      </c>
      <c r="Z8" s="33">
        <v>1</v>
      </c>
    </row>
    <row r="9" spans="1:26" ht="30" customHeight="1" thickBot="1" x14ac:dyDescent="0.3">
      <c r="A9" s="459"/>
      <c r="B9" s="462"/>
      <c r="C9" s="437"/>
      <c r="D9" s="440"/>
      <c r="E9" s="63">
        <v>4</v>
      </c>
      <c r="F9" s="209"/>
      <c r="G9" s="209"/>
      <c r="H9" s="209"/>
      <c r="I9" s="286" t="str">
        <f t="shared" si="0"/>
        <v xml:space="preserve">  </v>
      </c>
      <c r="J9" s="7"/>
      <c r="K9" s="59" t="str">
        <f>+IF(J9='11 FORMULAS'!$E$4,'11 FORMULAS'!$F$4,IF(J9='11 FORMULAS'!$E$5,'11 FORMULAS'!$F$5,IF(J9='11 FORMULAS'!$E$6,'11 FORMULAS'!$F$6,"")))</f>
        <v/>
      </c>
      <c r="L9" s="59" t="str">
        <f>+IF(OR(J9='11 FORMULAS'!$O$4,J9='11 FORMULAS'!$O$5),'11 FORMULAS'!$P$5,IF(J9='11 FORMULAS'!$O$6,'11 FORMULAS'!$P$6,""))</f>
        <v/>
      </c>
      <c r="M9" s="7"/>
      <c r="N9" s="59" t="str">
        <f>+IF(M9='11 FORMULAS'!$H$4,'11 FORMULAS'!$I$4,IF(M9='11 FORMULAS'!$H$5,'11 FORMULAS'!$I$5,""))</f>
        <v/>
      </c>
      <c r="O9" s="8"/>
      <c r="P9" s="8"/>
      <c r="Q9" s="8"/>
      <c r="R9" s="293" t="str">
        <f t="shared" si="1"/>
        <v/>
      </c>
      <c r="S9" s="293">
        <f>IF(L9='11 FORMULAS'!$P$5,S8-(S8*R9),S8)</f>
        <v>0.12</v>
      </c>
      <c r="T9" s="293">
        <f>IF(L9='11 FORMULAS'!$P$6,T8-(T8*R9),T8)</f>
        <v>0.2</v>
      </c>
      <c r="U9" s="468"/>
      <c r="V9" s="471"/>
      <c r="X9" s="42"/>
      <c r="Y9" s="43"/>
      <c r="Z9" s="44"/>
    </row>
    <row r="10" spans="1:26" ht="150.75" customHeight="1" x14ac:dyDescent="0.25">
      <c r="A10" s="457" t="str">
        <f>'2 CONTEXTO E IDENTIFICACIÓN'!A7</f>
        <v>R2</v>
      </c>
      <c r="B10" s="460" t="str">
        <f>+'2 CONTEXTO E IDENTIFICACIÓN'!E7</f>
        <v>Posibilidad de pérdida Reputacional por incumplimiento de las metas del plan de desarrollo institucional debido a la ausencia de alertas generadas a partir del seguimiento al cumplimiento de las metas, la falta de articulación entre las dependencias reponsables y la insuficiencia de recursos económicos asigandos.</v>
      </c>
      <c r="C10" s="435">
        <f>+'3 PROBABIL E IMPACTO INHERENTE'!E8</f>
        <v>0.4</v>
      </c>
      <c r="D10" s="438">
        <f>+'3 PROBABIL E IMPACTO INHERENTE'!M8</f>
        <v>0.8</v>
      </c>
      <c r="E10" s="61">
        <v>1</v>
      </c>
      <c r="F10" s="327" t="s">
        <v>296</v>
      </c>
      <c r="G10" s="327" t="s">
        <v>313</v>
      </c>
      <c r="H10" s="327" t="s">
        <v>297</v>
      </c>
      <c r="I10" s="328" t="str">
        <f t="shared" si="0"/>
        <v>El jefe de planeación es el encargado de  identificar mediante la articulación de los lideres de los procesos, las actividades para dar cumplimiento a los planes de acción alineados en el plan de desarrollo institucional cuando se requiera</v>
      </c>
      <c r="J10" s="5" t="s">
        <v>103</v>
      </c>
      <c r="K10" s="57">
        <f>+IF(J10='11 FORMULAS'!$E$4,'11 FORMULAS'!$F$4,IF(J10='11 FORMULAS'!$E$5,'11 FORMULAS'!$F$5,IF(J10='11 FORMULAS'!$E$6,'11 FORMULAS'!$F$6,"")))</f>
        <v>0.25</v>
      </c>
      <c r="L10" s="57" t="str">
        <f>+IF(OR(J10='11 FORMULAS'!$O$4,J10='11 FORMULAS'!$O$5),'11 FORMULAS'!$P$5,IF(J10='11 FORMULAS'!$O$6,'11 FORMULAS'!$P$6,""))</f>
        <v>Probabilidad</v>
      </c>
      <c r="M10" s="5" t="s">
        <v>92</v>
      </c>
      <c r="N10" s="57">
        <f>+IF(M10='11 FORMULAS'!$H$4,'11 FORMULAS'!$I$4,IF(M10='11 FORMULAS'!$H$5,'11 FORMULAS'!$I$5,""))</f>
        <v>0.15</v>
      </c>
      <c r="O10" s="6" t="s">
        <v>95</v>
      </c>
      <c r="P10" s="6" t="s">
        <v>97</v>
      </c>
      <c r="Q10" s="6" t="s">
        <v>100</v>
      </c>
      <c r="R10" s="291">
        <f>+IFERROR(K10+N10,"")</f>
        <v>0.4</v>
      </c>
      <c r="S10" s="291">
        <f>IF(L10='11 FORMULAS'!$P$5,C10-(C10*R10),C10)</f>
        <v>0.24</v>
      </c>
      <c r="T10" s="291">
        <f>IF(L10='11 FORMULAS'!$P$6,D10-(D10*R10),D10)</f>
        <v>0.8</v>
      </c>
      <c r="U10" s="466">
        <f>+IF(S13="","",S13)</f>
        <v>0.14399999999999999</v>
      </c>
      <c r="V10" s="469">
        <f>+IF(T13="","",T13)</f>
        <v>0.8</v>
      </c>
      <c r="X10" s="288"/>
      <c r="Y10" s="289"/>
      <c r="Z10" s="289"/>
    </row>
    <row r="11" spans="1:26" ht="109.5" customHeight="1" x14ac:dyDescent="0.25">
      <c r="A11" s="458"/>
      <c r="B11" s="461"/>
      <c r="C11" s="436"/>
      <c r="D11" s="439"/>
      <c r="E11" s="62">
        <v>2</v>
      </c>
      <c r="F11" s="335" t="s">
        <v>311</v>
      </c>
      <c r="G11" s="335" t="s">
        <v>312</v>
      </c>
      <c r="H11" s="335" t="s">
        <v>279</v>
      </c>
      <c r="I11" s="323" t="str">
        <f t="shared" si="0"/>
        <v>El profesional de apoyo en planes de acción realizar seguimiento a las actividades establecidas por los planes de acción de los procesos de la entidad  de manera trimestral</v>
      </c>
      <c r="J11" s="1" t="s">
        <v>103</v>
      </c>
      <c r="K11" s="58">
        <f>+IF(J11='11 FORMULAS'!$E$4,'11 FORMULAS'!$F$4,IF(J11='11 FORMULAS'!$E$5,'11 FORMULAS'!$F$5,IF(J11='11 FORMULAS'!$E$6,'11 FORMULAS'!$F$6,"")))</f>
        <v>0.25</v>
      </c>
      <c r="L11" s="58" t="str">
        <f>+IF(OR(J11='11 FORMULAS'!$O$4,J11='11 FORMULAS'!$O$5),'11 FORMULAS'!$P$5,IF(J11='11 FORMULAS'!$O$6,'11 FORMULAS'!$P$6,""))</f>
        <v>Probabilidad</v>
      </c>
      <c r="M11" s="1" t="s">
        <v>92</v>
      </c>
      <c r="N11" s="58">
        <f>+IF(M11='11 FORMULAS'!$H$4,'11 FORMULAS'!$I$4,IF(M11='11 FORMULAS'!$H$5,'11 FORMULAS'!$I$5,""))</f>
        <v>0.15</v>
      </c>
      <c r="O11" s="4" t="s">
        <v>95</v>
      </c>
      <c r="P11" s="4" t="s">
        <v>97</v>
      </c>
      <c r="Q11" s="4" t="s">
        <v>100</v>
      </c>
      <c r="R11" s="292">
        <f t="shared" ref="R11" si="2">+IFERROR(K11+N11,"")</f>
        <v>0.4</v>
      </c>
      <c r="S11" s="292">
        <f>IF(L11='11 FORMULAS'!$P$5,S10-(S10*R11),S10)</f>
        <v>0.14399999999999999</v>
      </c>
      <c r="T11" s="292">
        <f>IF(L11='11 FORMULAS'!$P$6,T10-(T10*R11),T10)</f>
        <v>0.8</v>
      </c>
      <c r="U11" s="467"/>
      <c r="V11" s="470"/>
      <c r="X11" s="288"/>
      <c r="Y11" s="289"/>
      <c r="Z11" s="289"/>
    </row>
    <row r="12" spans="1:26" ht="29.45" customHeight="1" x14ac:dyDescent="0.25">
      <c r="A12" s="458"/>
      <c r="B12" s="461"/>
      <c r="C12" s="436"/>
      <c r="D12" s="439"/>
      <c r="E12" s="62">
        <v>3</v>
      </c>
      <c r="F12" s="208"/>
      <c r="G12" s="208"/>
      <c r="H12" s="208"/>
      <c r="I12" s="285" t="str">
        <f t="shared" si="0"/>
        <v xml:space="preserve">  </v>
      </c>
      <c r="J12" s="1"/>
      <c r="K12" s="58" t="str">
        <f>+IF(J12='11 FORMULAS'!$E$4,'11 FORMULAS'!$F$4,IF(J12='11 FORMULAS'!$E$5,'11 FORMULAS'!$F$5,IF(J12='11 FORMULAS'!$E$6,'11 FORMULAS'!$F$6,"")))</f>
        <v/>
      </c>
      <c r="L12" s="58" t="str">
        <f>+IF(OR(J12='11 FORMULAS'!$O$4,J12='11 FORMULAS'!$O$5),'11 FORMULAS'!$P$5,IF(J12='11 FORMULAS'!$O$6,'11 FORMULAS'!$P$6,""))</f>
        <v/>
      </c>
      <c r="M12" s="1"/>
      <c r="N12" s="58" t="str">
        <f>+IF(M12='11 FORMULAS'!$H$4,'11 FORMULAS'!$I$4,IF(M12='11 FORMULAS'!$H$5,'11 FORMULAS'!$I$5,""))</f>
        <v/>
      </c>
      <c r="O12" s="4"/>
      <c r="P12" s="4"/>
      <c r="Q12" s="4"/>
      <c r="R12" s="292" t="str">
        <f>+IFERROR(K12+N12,"")</f>
        <v/>
      </c>
      <c r="S12" s="292">
        <f>IF(L12='11 FORMULAS'!$P$5,S11-(S11*R12),S11)</f>
        <v>0.14399999999999999</v>
      </c>
      <c r="T12" s="292">
        <f>IF(L12='11 FORMULAS'!$P$6,T11-(T11*R12),T11)</f>
        <v>0.8</v>
      </c>
      <c r="U12" s="467"/>
      <c r="V12" s="470"/>
      <c r="X12" s="288"/>
      <c r="Y12" s="289"/>
      <c r="Z12" s="289"/>
    </row>
    <row r="13" spans="1:26" ht="39.75" customHeight="1" thickBot="1" x14ac:dyDescent="0.3">
      <c r="A13" s="459"/>
      <c r="B13" s="462"/>
      <c r="C13" s="437"/>
      <c r="D13" s="440"/>
      <c r="E13" s="63">
        <v>4</v>
      </c>
      <c r="F13" s="209"/>
      <c r="G13" s="209"/>
      <c r="H13" s="209"/>
      <c r="I13" s="286" t="str">
        <f t="shared" si="0"/>
        <v xml:space="preserve">  </v>
      </c>
      <c r="J13" s="7"/>
      <c r="K13" s="59" t="str">
        <f>+IF(J13='11 FORMULAS'!$E$4,'11 FORMULAS'!$F$4,IF(J13='11 FORMULAS'!$E$5,'11 FORMULAS'!$F$5,IF(J13='11 FORMULAS'!$E$6,'11 FORMULAS'!$F$6,"")))</f>
        <v/>
      </c>
      <c r="L13" s="59" t="str">
        <f>+IF(OR(J13='11 FORMULAS'!$O$4,J13='11 FORMULAS'!$O$5),'11 FORMULAS'!$P$5,IF(J13='11 FORMULAS'!$O$6,'11 FORMULAS'!$P$6,""))</f>
        <v/>
      </c>
      <c r="M13" s="7"/>
      <c r="N13" s="59" t="str">
        <f>+IF(M13='11 FORMULAS'!$H$4,'11 FORMULAS'!$I$4,IF(M13='11 FORMULAS'!$H$5,'11 FORMULAS'!$I$5,""))</f>
        <v/>
      </c>
      <c r="O13" s="8"/>
      <c r="P13" s="8"/>
      <c r="Q13" s="8"/>
      <c r="R13" s="293" t="str">
        <f t="shared" ref="R13" si="3">+IFERROR(K13+N13,"")</f>
        <v/>
      </c>
      <c r="S13" s="293">
        <f>IF(L13='11 FORMULAS'!$P$5,S12-(S12*R13),S12)</f>
        <v>0.14399999999999999</v>
      </c>
      <c r="T13" s="293">
        <f>IF(L13='11 FORMULAS'!$P$6,T12-(T12*R13),T12)</f>
        <v>0.8</v>
      </c>
      <c r="U13" s="468"/>
      <c r="V13" s="471"/>
    </row>
    <row r="14" spans="1:26" ht="288.75" customHeight="1" x14ac:dyDescent="0.25">
      <c r="A14" s="457" t="str">
        <f>'2 CONTEXTO E IDENTIFICACIÓN'!A8</f>
        <v>R3</v>
      </c>
      <c r="B14" s="460" t="str">
        <f>+'2 CONTEXTO E IDENTIFICACIÓN'!E8</f>
        <v>Posibilidad de pérdida Económica y Reputacional Por la formulación de proyectos sin calidad técnica que conlleven suspensiones en su ejecución debido a el incumplimiento de la norma técnica vigente exigida para estudios y diseños de proyectos establecida por el Ministerio de Vivienda, Ciudad y Territorio.</v>
      </c>
      <c r="C14" s="435">
        <f>+'3 PROBABIL E IMPACTO INHERENTE'!E9</f>
        <v>0.4</v>
      </c>
      <c r="D14" s="438">
        <f>+'3 PROBABIL E IMPACTO INHERENTE'!M9</f>
        <v>1</v>
      </c>
      <c r="E14" s="61">
        <v>1</v>
      </c>
      <c r="F14" s="327" t="s">
        <v>301</v>
      </c>
      <c r="G14" s="327" t="s">
        <v>300</v>
      </c>
      <c r="H14" s="327" t="s">
        <v>278</v>
      </c>
      <c r="I14" s="328" t="str">
        <f t="shared" si="0"/>
        <v>el jefe de planeación es el encargado de realizar los procesos de elaboración de proyectos y estudios previos, asegurando que cumplan con los requisitos establecidos en la normativa técnica nacional y con la lista de chequeo definida por la entidad. Incluyendo una revisión rigurosa de los documentos técnicos y la capacitación de los responsables para garantizar la calidad y pertinencia de los proyectos, minimizando errores y alineándolos con los estándares establecidos cuando se requiera elaborar un proyecto</v>
      </c>
      <c r="J14" s="5" t="s">
        <v>103</v>
      </c>
      <c r="K14" s="57">
        <f>+IF(J14='11 FORMULAS'!$E$4,'11 FORMULAS'!$F$4,IF(J14='11 FORMULAS'!$E$5,'11 FORMULAS'!$F$5,IF(J14='11 FORMULAS'!$E$6,'11 FORMULAS'!$F$6,"")))</f>
        <v>0.25</v>
      </c>
      <c r="L14" s="57" t="str">
        <f>+IF(OR(J14='11 FORMULAS'!$O$4,J14='11 FORMULAS'!$O$5),'11 FORMULAS'!$P$5,IF(J14='11 FORMULAS'!$O$6,'11 FORMULAS'!$P$6,""))</f>
        <v>Probabilidad</v>
      </c>
      <c r="M14" s="5" t="s">
        <v>92</v>
      </c>
      <c r="N14" s="57">
        <f>+IF(M14='11 FORMULAS'!$H$4,'11 FORMULAS'!$I$4,IF(M14='11 FORMULAS'!$H$5,'11 FORMULAS'!$I$5,""))</f>
        <v>0.15</v>
      </c>
      <c r="O14" s="6" t="s">
        <v>95</v>
      </c>
      <c r="P14" s="6" t="s">
        <v>97</v>
      </c>
      <c r="Q14" s="6" t="s">
        <v>100</v>
      </c>
      <c r="R14" s="291">
        <f>+IFERROR(K14+N14,"")</f>
        <v>0.4</v>
      </c>
      <c r="S14" s="291">
        <f>IF(L14='11 FORMULAS'!$P$5,C14-(C14*R14),C14)</f>
        <v>0.24</v>
      </c>
      <c r="T14" s="291">
        <f>IF(L14='11 FORMULAS'!$P$6,D14-(D14*R14),D14)</f>
        <v>1</v>
      </c>
      <c r="U14" s="466">
        <f>+IF(S17="","",S17)</f>
        <v>0.24</v>
      </c>
      <c r="V14" s="469">
        <f>+IF(T17="","",T17)</f>
        <v>1</v>
      </c>
      <c r="X14" s="288"/>
      <c r="Y14" s="289"/>
      <c r="Z14" s="289"/>
    </row>
    <row r="15" spans="1:26" ht="29.25" customHeight="1" x14ac:dyDescent="0.25">
      <c r="A15" s="458"/>
      <c r="B15" s="461"/>
      <c r="C15" s="436"/>
      <c r="D15" s="439"/>
      <c r="E15" s="62">
        <v>2</v>
      </c>
      <c r="F15" s="208"/>
      <c r="G15" s="208"/>
      <c r="H15" s="208"/>
      <c r="I15" s="285" t="str">
        <f t="shared" si="0"/>
        <v xml:space="preserve">  </v>
      </c>
      <c r="J15" s="1"/>
      <c r="K15" s="58" t="str">
        <f>+IF(J15='11 FORMULAS'!$E$4,'11 FORMULAS'!$F$4,IF(J15='11 FORMULAS'!$E$5,'11 FORMULAS'!$F$5,IF(J15='11 FORMULAS'!$E$6,'11 FORMULAS'!$F$6,"")))</f>
        <v/>
      </c>
      <c r="L15" s="58" t="str">
        <f>+IF(OR(J15='11 FORMULAS'!$O$4,J15='11 FORMULAS'!$O$5),'11 FORMULAS'!$P$5,IF(J15='11 FORMULAS'!$O$6,'11 FORMULAS'!$P$6,""))</f>
        <v/>
      </c>
      <c r="M15" s="1"/>
      <c r="N15" s="58" t="str">
        <f>+IF(M15='11 FORMULAS'!$H$4,'11 FORMULAS'!$I$4,IF(M15='11 FORMULAS'!$H$5,'11 FORMULAS'!$I$5,""))</f>
        <v/>
      </c>
      <c r="O15" s="4"/>
      <c r="P15" s="4"/>
      <c r="Q15" s="4"/>
      <c r="R15" s="292" t="str">
        <f t="shared" ref="R15" si="4">+IFERROR(K15+N15,"")</f>
        <v/>
      </c>
      <c r="S15" s="292">
        <f>IF(L15='11 FORMULAS'!$P$5,S14-(S14*R15),S14)</f>
        <v>0.24</v>
      </c>
      <c r="T15" s="292">
        <f>IF(L15='11 FORMULAS'!$P$6,T14-(T14*R15),T14)</f>
        <v>1</v>
      </c>
      <c r="U15" s="467"/>
      <c r="V15" s="470"/>
      <c r="X15" s="288"/>
      <c r="Y15" s="289"/>
      <c r="Z15" s="289"/>
    </row>
    <row r="16" spans="1:26" ht="29.25" customHeight="1" x14ac:dyDescent="0.25">
      <c r="A16" s="458"/>
      <c r="B16" s="461"/>
      <c r="C16" s="436"/>
      <c r="D16" s="439"/>
      <c r="E16" s="62">
        <v>3</v>
      </c>
      <c r="F16" s="208"/>
      <c r="G16" s="208"/>
      <c r="H16" s="208"/>
      <c r="I16" s="285" t="str">
        <f t="shared" si="0"/>
        <v xml:space="preserve">  </v>
      </c>
      <c r="J16" s="1"/>
      <c r="K16" s="58" t="str">
        <f>+IF(J16='11 FORMULAS'!$E$4,'11 FORMULAS'!$F$4,IF(J16='11 FORMULAS'!$E$5,'11 FORMULAS'!$F$5,IF(J16='11 FORMULAS'!$E$6,'11 FORMULAS'!$F$6,"")))</f>
        <v/>
      </c>
      <c r="L16" s="58" t="str">
        <f>+IF(OR(J16='11 FORMULAS'!$O$4,J16='11 FORMULAS'!$O$5),'11 FORMULAS'!$P$5,IF(J16='11 FORMULAS'!$O$6,'11 FORMULAS'!$P$6,""))</f>
        <v/>
      </c>
      <c r="M16" s="1"/>
      <c r="N16" s="58" t="str">
        <f>+IF(M16='11 FORMULAS'!$H$4,'11 FORMULAS'!$I$4,IF(M16='11 FORMULAS'!$H$5,'11 FORMULAS'!$I$5,""))</f>
        <v/>
      </c>
      <c r="O16" s="4"/>
      <c r="P16" s="4"/>
      <c r="Q16" s="4"/>
      <c r="R16" s="292" t="str">
        <f>+IFERROR(K16+N16,"")</f>
        <v/>
      </c>
      <c r="S16" s="292">
        <f>IF(L16='11 FORMULAS'!$P$5,S15-(S15*R16),S15)</f>
        <v>0.24</v>
      </c>
      <c r="T16" s="292">
        <f>IF(L16='11 FORMULAS'!$P$6,T15-(T15*R16),T15)</f>
        <v>1</v>
      </c>
      <c r="U16" s="467"/>
      <c r="V16" s="470"/>
      <c r="X16" s="288"/>
      <c r="Y16" s="289"/>
      <c r="Z16" s="289"/>
    </row>
    <row r="17" spans="1:26" ht="28.5" customHeight="1" thickBot="1" x14ac:dyDescent="0.3">
      <c r="A17" s="459"/>
      <c r="B17" s="462"/>
      <c r="C17" s="437"/>
      <c r="D17" s="440"/>
      <c r="E17" s="63">
        <v>4</v>
      </c>
      <c r="F17" s="209"/>
      <c r="G17" s="209"/>
      <c r="H17" s="209"/>
      <c r="I17" s="286" t="str">
        <f t="shared" si="0"/>
        <v xml:space="preserve">  </v>
      </c>
      <c r="J17" s="7"/>
      <c r="K17" s="59" t="str">
        <f>+IF(J17='11 FORMULAS'!$E$4,'11 FORMULAS'!$F$4,IF(J17='11 FORMULAS'!$E$5,'11 FORMULAS'!$F$5,IF(J17='11 FORMULAS'!$E$6,'11 FORMULAS'!$F$6,"")))</f>
        <v/>
      </c>
      <c r="L17" s="59" t="str">
        <f>+IF(OR(J17='11 FORMULAS'!$O$4,J17='11 FORMULAS'!$O$5),'11 FORMULAS'!$P$5,IF(J17='11 FORMULAS'!$O$6,'11 FORMULAS'!$P$6,""))</f>
        <v/>
      </c>
      <c r="M17" s="7"/>
      <c r="N17" s="59" t="str">
        <f>+IF(M17='11 FORMULAS'!$H$4,'11 FORMULAS'!$I$4,IF(M17='11 FORMULAS'!$H$5,'11 FORMULAS'!$I$5,""))</f>
        <v/>
      </c>
      <c r="O17" s="8"/>
      <c r="P17" s="8"/>
      <c r="Q17" s="8"/>
      <c r="R17" s="293" t="str">
        <f t="shared" ref="R17" si="5">+IFERROR(K17+N17,"")</f>
        <v/>
      </c>
      <c r="S17" s="293">
        <f>IF(L17='11 FORMULAS'!$P$5,S16-(S16*R17),S16)</f>
        <v>0.24</v>
      </c>
      <c r="T17" s="293">
        <f>IF(L17='11 FORMULAS'!$P$6,T16-(T16*R17),T16)</f>
        <v>1</v>
      </c>
      <c r="U17" s="468"/>
      <c r="V17" s="471"/>
    </row>
    <row r="18" spans="1:26" ht="167.25" customHeight="1" x14ac:dyDescent="0.25">
      <c r="A18" s="457" t="str">
        <f>'2 CONTEXTO E IDENTIFICACIÓN'!A9</f>
        <v>R4</v>
      </c>
      <c r="B18" s="460" t="str">
        <f>+'2 CONTEXTO E IDENTIFICACIÓN'!E9</f>
        <v>Posibilidad de pérdida Económica y Reputacional por incumplimiento de las actividades de los planes institucionales debido a la falta de seguimiento oportuno y sistemático a la ejecución de las actividades programadas.</v>
      </c>
      <c r="C18" s="435">
        <f>+'3 PROBABIL E IMPACTO INHERENTE'!E10</f>
        <v>0.4</v>
      </c>
      <c r="D18" s="438">
        <f>+'3 PROBABIL E IMPACTO INHERENTE'!M10</f>
        <v>0.8</v>
      </c>
      <c r="E18" s="61">
        <v>1</v>
      </c>
      <c r="F18" s="327" t="s">
        <v>301</v>
      </c>
      <c r="G18" s="327" t="s">
        <v>309</v>
      </c>
      <c r="H18" s="327" t="s">
        <v>279</v>
      </c>
      <c r="I18" s="328" t="str">
        <f t="shared" si="0"/>
        <v>el jefe de planeación es el encargado de cumplir con la norma y la falta de articulación entre los autodiagnósticos y los planes institucionales mediante sesiones de capacitación y orientación para los responsables de las áreas de manera trimestral</v>
      </c>
      <c r="J18" s="5" t="s">
        <v>103</v>
      </c>
      <c r="K18" s="57">
        <f>+IF(J18='11 FORMULAS'!$E$4,'11 FORMULAS'!$F$4,IF(J18='11 FORMULAS'!$E$5,'11 FORMULAS'!$F$5,IF(J18='11 FORMULAS'!$E$6,'11 FORMULAS'!$F$6,"")))</f>
        <v>0.25</v>
      </c>
      <c r="L18" s="57" t="str">
        <f>+IF(OR(J18='11 FORMULAS'!$O$4,J18='11 FORMULAS'!$O$5),'11 FORMULAS'!$P$5,IF(J18='11 FORMULAS'!$O$6,'11 FORMULAS'!$P$6,""))</f>
        <v>Probabilidad</v>
      </c>
      <c r="M18" s="5" t="s">
        <v>92</v>
      </c>
      <c r="N18" s="57">
        <f>+IF(M18='11 FORMULAS'!$H$4,'11 FORMULAS'!$I$4,IF(M18='11 FORMULAS'!$H$5,'11 FORMULAS'!$I$5,""))</f>
        <v>0.15</v>
      </c>
      <c r="O18" s="6" t="s">
        <v>95</v>
      </c>
      <c r="P18" s="6" t="s">
        <v>97</v>
      </c>
      <c r="Q18" s="6" t="s">
        <v>100</v>
      </c>
      <c r="R18" s="291">
        <f>+IFERROR(K18+N18,"")</f>
        <v>0.4</v>
      </c>
      <c r="S18" s="291">
        <f>IF(L18='11 FORMULAS'!$P$5,C18-(C18*R18),C18)</f>
        <v>0.24</v>
      </c>
      <c r="T18" s="291">
        <f>IF(L18='11 FORMULAS'!$P$6,D18-(D18*R18),D18)</f>
        <v>0.8</v>
      </c>
      <c r="U18" s="466">
        <f>+IF(S21="","",S21)</f>
        <v>0.14399999999999999</v>
      </c>
      <c r="V18" s="469">
        <f>+IF(T21="","",T21)</f>
        <v>0.8</v>
      </c>
      <c r="X18" s="288"/>
      <c r="Y18" s="289"/>
      <c r="Z18" s="289"/>
    </row>
    <row r="19" spans="1:26" ht="153" customHeight="1" x14ac:dyDescent="0.25">
      <c r="A19" s="458"/>
      <c r="B19" s="461"/>
      <c r="C19" s="436"/>
      <c r="D19" s="439"/>
      <c r="E19" s="62">
        <v>2</v>
      </c>
      <c r="F19" s="336" t="s">
        <v>319</v>
      </c>
      <c r="G19" s="335" t="s">
        <v>310</v>
      </c>
      <c r="H19" s="336" t="s">
        <v>279</v>
      </c>
      <c r="I19" s="323" t="str">
        <f t="shared" si="0"/>
        <v>el profesional de apoyo de planeación es el encargado de realizar seguimientos rigurosos y oportunos en las actividades planificadas en cada uno de los planes, con el fin de asegurar su cumplimiento y alineación con las normativas y objetivos estratégicos de la entidad de manera trimestral</v>
      </c>
      <c r="J19" s="1" t="s">
        <v>103</v>
      </c>
      <c r="K19" s="58">
        <f>+IF(J19='11 FORMULAS'!$E$4,'11 FORMULAS'!$F$4,IF(J19='11 FORMULAS'!$E$5,'11 FORMULAS'!$F$5,IF(J19='11 FORMULAS'!$E$6,'11 FORMULAS'!$F$6,"")))</f>
        <v>0.25</v>
      </c>
      <c r="L19" s="58" t="str">
        <f>+IF(OR(J19='11 FORMULAS'!$O$4,J19='11 FORMULAS'!$O$5),'11 FORMULAS'!$P$5,IF(J19='11 FORMULAS'!$O$6,'11 FORMULAS'!$P$6,""))</f>
        <v>Probabilidad</v>
      </c>
      <c r="M19" s="1" t="s">
        <v>92</v>
      </c>
      <c r="N19" s="58">
        <f>+IF(M19='11 FORMULAS'!$H$4,'11 FORMULAS'!$I$4,IF(M19='11 FORMULAS'!$H$5,'11 FORMULAS'!$I$5,""))</f>
        <v>0.15</v>
      </c>
      <c r="O19" s="4" t="s">
        <v>95</v>
      </c>
      <c r="P19" s="4" t="s">
        <v>97</v>
      </c>
      <c r="Q19" s="4" t="s">
        <v>100</v>
      </c>
      <c r="R19" s="292">
        <f t="shared" ref="R19" si="6">+IFERROR(K19+N19,"")</f>
        <v>0.4</v>
      </c>
      <c r="S19" s="292">
        <f>IF(L19='11 FORMULAS'!$P$5,S18-(S18*R19),S18)</f>
        <v>0.14399999999999999</v>
      </c>
      <c r="T19" s="292">
        <f>IF(L19='11 FORMULAS'!$P$6,T18-(T18*R19),T18)</f>
        <v>0.8</v>
      </c>
      <c r="U19" s="467"/>
      <c r="V19" s="470"/>
      <c r="X19" s="288"/>
      <c r="Y19" s="289"/>
      <c r="Z19" s="289"/>
    </row>
    <row r="20" spans="1:26" ht="29.25" customHeight="1" x14ac:dyDescent="0.25">
      <c r="A20" s="458"/>
      <c r="B20" s="461"/>
      <c r="C20" s="436"/>
      <c r="D20" s="439"/>
      <c r="E20" s="62">
        <v>3</v>
      </c>
      <c r="F20" s="208"/>
      <c r="G20" s="208"/>
      <c r="H20" s="208"/>
      <c r="I20" s="285" t="str">
        <f t="shared" si="0"/>
        <v xml:space="preserve">  </v>
      </c>
      <c r="J20" s="1"/>
      <c r="K20" s="58" t="str">
        <f>+IF(J20='11 FORMULAS'!$E$4,'11 FORMULAS'!$F$4,IF(J20='11 FORMULAS'!$E$5,'11 FORMULAS'!$F$5,IF(J20='11 FORMULAS'!$E$6,'11 FORMULAS'!$F$6,"")))</f>
        <v/>
      </c>
      <c r="L20" s="58" t="str">
        <f>+IF(OR(J20='11 FORMULAS'!$O$4,J20='11 FORMULAS'!$O$5),'11 FORMULAS'!$P$5,IF(J20='11 FORMULAS'!$O$6,'11 FORMULAS'!$P$6,""))</f>
        <v/>
      </c>
      <c r="M20" s="1"/>
      <c r="N20" s="58" t="str">
        <f>+IF(M20='11 FORMULAS'!$H$4,'11 FORMULAS'!$I$4,IF(M20='11 FORMULAS'!$H$5,'11 FORMULAS'!$I$5,""))</f>
        <v/>
      </c>
      <c r="O20" s="4"/>
      <c r="P20" s="4"/>
      <c r="Q20" s="4"/>
      <c r="R20" s="292" t="str">
        <f>+IFERROR(K20+N20,"")</f>
        <v/>
      </c>
      <c r="S20" s="292">
        <f>IF(L20='11 FORMULAS'!$P$5,S19-(S19*R20),S19)</f>
        <v>0.14399999999999999</v>
      </c>
      <c r="T20" s="292">
        <f>IF(L20='11 FORMULAS'!$P$6,T19-(T19*R20),T19)</f>
        <v>0.8</v>
      </c>
      <c r="U20" s="467"/>
      <c r="V20" s="470"/>
      <c r="X20" s="288"/>
      <c r="Y20" s="289"/>
      <c r="Z20" s="289"/>
    </row>
    <row r="21" spans="1:26" ht="30.75" customHeight="1" thickBot="1" x14ac:dyDescent="0.3">
      <c r="A21" s="459"/>
      <c r="B21" s="462"/>
      <c r="C21" s="437"/>
      <c r="D21" s="440"/>
      <c r="E21" s="63">
        <v>4</v>
      </c>
      <c r="F21" s="209"/>
      <c r="G21" s="209"/>
      <c r="H21" s="209"/>
      <c r="I21" s="286" t="str">
        <f t="shared" si="0"/>
        <v xml:space="preserve">  </v>
      </c>
      <c r="J21" s="7"/>
      <c r="K21" s="59" t="str">
        <f>+IF(J21='11 FORMULAS'!$E$4,'11 FORMULAS'!$F$4,IF(J21='11 FORMULAS'!$E$5,'11 FORMULAS'!$F$5,IF(J21='11 FORMULAS'!$E$6,'11 FORMULAS'!$F$6,"")))</f>
        <v/>
      </c>
      <c r="L21" s="59" t="str">
        <f>+IF(OR(J21='11 FORMULAS'!$O$4,J21='11 FORMULAS'!$O$5),'11 FORMULAS'!$P$5,IF(J21='11 FORMULAS'!$O$6,'11 FORMULAS'!$P$6,""))</f>
        <v/>
      </c>
      <c r="M21" s="7"/>
      <c r="N21" s="59" t="str">
        <f>+IF(M21='11 FORMULAS'!$H$4,'11 FORMULAS'!$I$4,IF(M21='11 FORMULAS'!$H$5,'11 FORMULAS'!$I$5,""))</f>
        <v/>
      </c>
      <c r="O21" s="8"/>
      <c r="P21" s="8"/>
      <c r="Q21" s="8"/>
      <c r="R21" s="293" t="str">
        <f t="shared" ref="R21" si="7">+IFERROR(K21+N21,"")</f>
        <v/>
      </c>
      <c r="S21" s="293">
        <f>IF(L21='11 FORMULAS'!$P$5,S20-(S20*R21),S20)</f>
        <v>0.14399999999999999</v>
      </c>
      <c r="T21" s="293">
        <f>IF(L21='11 FORMULAS'!$P$6,T20-(T20*R21),T20)</f>
        <v>0.8</v>
      </c>
      <c r="U21" s="468"/>
      <c r="V21" s="471"/>
    </row>
    <row r="22" spans="1:26" ht="141.75" customHeight="1" x14ac:dyDescent="0.25">
      <c r="A22" s="457" t="str">
        <f>'2 CONTEXTO E IDENTIFICACIÓN'!A10</f>
        <v>R5</v>
      </c>
      <c r="B22" s="460" t="str">
        <f>+'2 CONTEXTO E IDENTIFICACIÓN'!E10</f>
        <v>Posibilidad de pérdida Económica y Reputacional por incumplimiento de las actividades de los planes y programas ambientales debido a la falta de seguimiento oportuno y sistemático a la ejecución de las actividades programadas.</v>
      </c>
      <c r="C22" s="435">
        <f>+'3 PROBABIL E IMPACTO INHERENTE'!E11</f>
        <v>0.2</v>
      </c>
      <c r="D22" s="438">
        <f>+'3 PROBABIL E IMPACTO INHERENTE'!M11</f>
        <v>0.8</v>
      </c>
      <c r="E22" s="61">
        <v>1</v>
      </c>
      <c r="F22" s="327" t="s">
        <v>301</v>
      </c>
      <c r="G22" s="327" t="s">
        <v>320</v>
      </c>
      <c r="H22" s="327" t="s">
        <v>277</v>
      </c>
      <c r="I22" s="328" t="str">
        <f t="shared" si="0"/>
        <v>el jefe de planeación es el encargado de realizar el seguimiento a las actividades programadas para cada vigencia, asegurando que se cumplan de acuerdo con los plazos establecidos de manera semestral</v>
      </c>
      <c r="J22" s="5" t="s">
        <v>103</v>
      </c>
      <c r="K22" s="57">
        <f>+IF(J22='11 FORMULAS'!$E$4,'11 FORMULAS'!$F$4,IF(J22='11 FORMULAS'!$E$5,'11 FORMULAS'!$F$5,IF(J22='11 FORMULAS'!$E$6,'11 FORMULAS'!$F$6,"")))</f>
        <v>0.25</v>
      </c>
      <c r="L22" s="57" t="str">
        <f>+IF(OR(J22='11 FORMULAS'!$O$4,J22='11 FORMULAS'!$O$5),'11 FORMULAS'!$P$5,IF(J22='11 FORMULAS'!$O$6,'11 FORMULAS'!$P$6,""))</f>
        <v>Probabilidad</v>
      </c>
      <c r="M22" s="5" t="s">
        <v>92</v>
      </c>
      <c r="N22" s="57">
        <f>+IF(M22='11 FORMULAS'!$H$4,'11 FORMULAS'!$I$4,IF(M22='11 FORMULAS'!$H$5,'11 FORMULAS'!$I$5,""))</f>
        <v>0.15</v>
      </c>
      <c r="O22" s="6" t="s">
        <v>95</v>
      </c>
      <c r="P22" s="6" t="s">
        <v>97</v>
      </c>
      <c r="Q22" s="6" t="s">
        <v>100</v>
      </c>
      <c r="R22" s="291">
        <f>+IFERROR(K22+N22,"")</f>
        <v>0.4</v>
      </c>
      <c r="S22" s="291">
        <f>IF(L22='11 FORMULAS'!$P$5,C22-(C22*R22),C22)</f>
        <v>0.12</v>
      </c>
      <c r="T22" s="291">
        <f>IF(L22='11 FORMULAS'!$P$6,D22-(D22*R22),D22)</f>
        <v>0.8</v>
      </c>
      <c r="U22" s="466">
        <f>+IF(S25="","",S25)</f>
        <v>7.1999999999999995E-2</v>
      </c>
      <c r="V22" s="469">
        <f>+IF(T25="","",T25)</f>
        <v>0.8</v>
      </c>
      <c r="X22" s="288"/>
      <c r="Y22" s="289"/>
      <c r="Z22" s="289"/>
    </row>
    <row r="23" spans="1:26" ht="132" customHeight="1" x14ac:dyDescent="0.25">
      <c r="A23" s="458"/>
      <c r="B23" s="461"/>
      <c r="C23" s="436"/>
      <c r="D23" s="439"/>
      <c r="E23" s="62">
        <v>2</v>
      </c>
      <c r="F23" s="336" t="s">
        <v>301</v>
      </c>
      <c r="G23" s="335" t="s">
        <v>308</v>
      </c>
      <c r="H23" s="336" t="s">
        <v>277</v>
      </c>
      <c r="I23" s="323" t="str">
        <f t="shared" si="0"/>
        <v>el jefe de planeación es el encargado de solicitar la asignación de los recursos necesarios para la ejecución de las actividades y de implementar alertas tempranas para identificar posibles incumplimientos a tiempo  de manera semestral</v>
      </c>
      <c r="J23" s="1" t="s">
        <v>103</v>
      </c>
      <c r="K23" s="58">
        <f>+IF(J23='11 FORMULAS'!$E$4,'11 FORMULAS'!$F$4,IF(J23='11 FORMULAS'!$E$5,'11 FORMULAS'!$F$5,IF(J23='11 FORMULAS'!$E$6,'11 FORMULAS'!$F$6,"")))</f>
        <v>0.25</v>
      </c>
      <c r="L23" s="58" t="str">
        <f>+IF(OR(J23='11 FORMULAS'!$O$4,J23='11 FORMULAS'!$O$5),'11 FORMULAS'!$P$5,IF(J23='11 FORMULAS'!$O$6,'11 FORMULAS'!$P$6,""))</f>
        <v>Probabilidad</v>
      </c>
      <c r="M23" s="1" t="s">
        <v>92</v>
      </c>
      <c r="N23" s="58">
        <f>+IF(M23='11 FORMULAS'!$H$4,'11 FORMULAS'!$I$4,IF(M23='11 FORMULAS'!$H$5,'11 FORMULAS'!$I$5,""))</f>
        <v>0.15</v>
      </c>
      <c r="O23" s="4" t="s">
        <v>96</v>
      </c>
      <c r="P23" s="4" t="s">
        <v>97</v>
      </c>
      <c r="Q23" s="4" t="s">
        <v>101</v>
      </c>
      <c r="R23" s="292">
        <f t="shared" ref="R23" si="8">+IFERROR(K23+N23,"")</f>
        <v>0.4</v>
      </c>
      <c r="S23" s="292">
        <f>IF(L23='11 FORMULAS'!$P$5,S22-(S22*R23),S22)</f>
        <v>7.1999999999999995E-2</v>
      </c>
      <c r="T23" s="292">
        <f>IF(L23='11 FORMULAS'!$P$6,T22-(T22*R23),T22)</f>
        <v>0.8</v>
      </c>
      <c r="U23" s="467"/>
      <c r="V23" s="470"/>
      <c r="X23" s="288"/>
      <c r="Y23" s="289"/>
      <c r="Z23" s="289"/>
    </row>
    <row r="24" spans="1:26" ht="29.45" customHeight="1" x14ac:dyDescent="0.25">
      <c r="A24" s="458"/>
      <c r="B24" s="461"/>
      <c r="C24" s="436"/>
      <c r="D24" s="439"/>
      <c r="E24" s="62">
        <v>3</v>
      </c>
      <c r="F24" s="208"/>
      <c r="G24" s="208"/>
      <c r="H24" s="208"/>
      <c r="I24" s="285" t="str">
        <f t="shared" si="0"/>
        <v xml:space="preserve">  </v>
      </c>
      <c r="J24" s="1"/>
      <c r="K24" s="58" t="str">
        <f>+IF(J24='11 FORMULAS'!$E$4,'11 FORMULAS'!$F$4,IF(J24='11 FORMULAS'!$E$5,'11 FORMULAS'!$F$5,IF(J24='11 FORMULAS'!$E$6,'11 FORMULAS'!$F$6,"")))</f>
        <v/>
      </c>
      <c r="L24" s="58" t="str">
        <f>+IF(OR(J24='11 FORMULAS'!$O$4,J24='11 FORMULAS'!$O$5),'11 FORMULAS'!$P$5,IF(J24='11 FORMULAS'!$O$6,'11 FORMULAS'!$P$6,""))</f>
        <v/>
      </c>
      <c r="M24" s="1"/>
      <c r="N24" s="58" t="str">
        <f>+IF(M24='11 FORMULAS'!$H$4,'11 FORMULAS'!$I$4,IF(M24='11 FORMULAS'!$H$5,'11 FORMULAS'!$I$5,""))</f>
        <v/>
      </c>
      <c r="O24" s="4"/>
      <c r="P24" s="4"/>
      <c r="Q24" s="4"/>
      <c r="R24" s="292" t="str">
        <f>+IFERROR(K24+N24,"")</f>
        <v/>
      </c>
      <c r="S24" s="292">
        <f>IF(L24='11 FORMULAS'!$P$5,S23-(S23*R24),S23)</f>
        <v>7.1999999999999995E-2</v>
      </c>
      <c r="T24" s="292">
        <f>IF(L24='11 FORMULAS'!$P$6,T23-(T23*R24),T23)</f>
        <v>0.8</v>
      </c>
      <c r="U24" s="467"/>
      <c r="V24" s="470"/>
      <c r="X24" s="288"/>
      <c r="Y24" s="289"/>
      <c r="Z24" s="289"/>
    </row>
    <row r="25" spans="1:26" ht="38.25" customHeight="1" thickBot="1" x14ac:dyDescent="0.3">
      <c r="A25" s="459"/>
      <c r="B25" s="462"/>
      <c r="C25" s="437"/>
      <c r="D25" s="440"/>
      <c r="E25" s="63">
        <v>4</v>
      </c>
      <c r="F25" s="209"/>
      <c r="G25" s="209"/>
      <c r="H25" s="209"/>
      <c r="I25" s="286" t="str">
        <f t="shared" si="0"/>
        <v xml:space="preserve">  </v>
      </c>
      <c r="J25" s="7"/>
      <c r="K25" s="59" t="str">
        <f>+IF(J25='11 FORMULAS'!$E$4,'11 FORMULAS'!$F$4,IF(J25='11 FORMULAS'!$E$5,'11 FORMULAS'!$F$5,IF(J25='11 FORMULAS'!$E$6,'11 FORMULAS'!$F$6,"")))</f>
        <v/>
      </c>
      <c r="L25" s="59" t="str">
        <f>+IF(OR(J25='11 FORMULAS'!$O$4,J25='11 FORMULAS'!$O$5),'11 FORMULAS'!$P$5,IF(J25='11 FORMULAS'!$O$6,'11 FORMULAS'!$P$6,""))</f>
        <v/>
      </c>
      <c r="M25" s="7"/>
      <c r="N25" s="59" t="str">
        <f>+IF(M25='11 FORMULAS'!$H$4,'11 FORMULAS'!$I$4,IF(M25='11 FORMULAS'!$H$5,'11 FORMULAS'!$I$5,""))</f>
        <v/>
      </c>
      <c r="O25" s="8"/>
      <c r="P25" s="8"/>
      <c r="Q25" s="8"/>
      <c r="R25" s="293" t="str">
        <f t="shared" ref="R25" si="9">+IFERROR(K25+N25,"")</f>
        <v/>
      </c>
      <c r="S25" s="293">
        <f>IF(L25='11 FORMULAS'!$P$5,S24-(S24*R25),S24)</f>
        <v>7.1999999999999995E-2</v>
      </c>
      <c r="T25" s="293">
        <f>IF(L25='11 FORMULAS'!$P$6,T24-(T24*R25),T24)</f>
        <v>0.8</v>
      </c>
      <c r="U25" s="468"/>
      <c r="V25" s="471"/>
    </row>
    <row r="26" spans="1:26" ht="144.75" customHeight="1" x14ac:dyDescent="0.25">
      <c r="A26" s="457" t="str">
        <f>'2 CONTEXTO E IDENTIFICACIÓN'!A11</f>
        <v>R6</v>
      </c>
      <c r="B26" s="460" t="str">
        <f>+'2 CONTEXTO E IDENTIFICACIÓN'!E11</f>
        <v>Posibilidad de pérdida Económica y Reputacional por incumplimiento de las metas establecidas en el estudio tarifario debido a la falta de elaboración e implementación de documentos de planificación, control y acciones de mejora e insuficiencia en la asignación de recursos económicos.</v>
      </c>
      <c r="C26" s="435">
        <f>+'3 PROBABIL E IMPACTO INHERENTE'!E12</f>
        <v>0.4</v>
      </c>
      <c r="D26" s="438">
        <f>+'3 PROBABIL E IMPACTO INHERENTE'!M12</f>
        <v>1</v>
      </c>
      <c r="E26" s="61">
        <v>1</v>
      </c>
      <c r="F26" s="327" t="s">
        <v>321</v>
      </c>
      <c r="G26" s="327" t="s">
        <v>304</v>
      </c>
      <c r="H26" s="327" t="s">
        <v>276</v>
      </c>
      <c r="I26" s="328" t="str">
        <f>+CONCATENATE(F26," ",G26," ",H26)</f>
        <v>El jefe de planeación es el encargado de verificar y cumplir con los planes que son del área de planeación, su control y sus respectivas acciones de mejora de manera mensual</v>
      </c>
      <c r="J26" s="5" t="s">
        <v>103</v>
      </c>
      <c r="K26" s="57">
        <f>+IF(J26='11 FORMULAS'!$E$4,'11 FORMULAS'!$F$4,IF(J26='11 FORMULAS'!$E$5,'11 FORMULAS'!$F$5,IF(J26='11 FORMULAS'!$E$6,'11 FORMULAS'!$F$6,"")))</f>
        <v>0.25</v>
      </c>
      <c r="L26" s="57" t="str">
        <f>+IF(OR(J26='11 FORMULAS'!$O$4,J26='11 FORMULAS'!$O$5),'11 FORMULAS'!$P$5,IF(J26='11 FORMULAS'!$O$6,'11 FORMULAS'!$P$6,""))</f>
        <v>Probabilidad</v>
      </c>
      <c r="M26" s="5" t="s">
        <v>92</v>
      </c>
      <c r="N26" s="57">
        <f>+IF(M26='11 FORMULAS'!$H$4,'11 FORMULAS'!$I$4,IF(M26='11 FORMULAS'!$H$5,'11 FORMULAS'!$I$5,""))</f>
        <v>0.15</v>
      </c>
      <c r="O26" s="6" t="s">
        <v>95</v>
      </c>
      <c r="P26" s="6" t="s">
        <v>97</v>
      </c>
      <c r="Q26" s="6" t="s">
        <v>100</v>
      </c>
      <c r="R26" s="291">
        <f>+IFERROR(K26+N26,"")</f>
        <v>0.4</v>
      </c>
      <c r="S26" s="291">
        <f>IF(L26='11 FORMULAS'!$P$5,C26-(C26*R26),C26)</f>
        <v>0.24</v>
      </c>
      <c r="T26" s="291">
        <f>IF(L26='11 FORMULAS'!$P$6,D26-(D26*R26),D26)</f>
        <v>1</v>
      </c>
      <c r="U26" s="466">
        <f>+IF(S29="","",S29)</f>
        <v>8.6399999999999991E-2</v>
      </c>
      <c r="V26" s="469">
        <f>+IF(T29="","",T29)</f>
        <v>1</v>
      </c>
      <c r="X26" s="288"/>
      <c r="Y26" s="289"/>
      <c r="Z26" s="289"/>
    </row>
    <row r="27" spans="1:26" ht="110.25" customHeight="1" x14ac:dyDescent="0.25">
      <c r="A27" s="458"/>
      <c r="B27" s="461"/>
      <c r="C27" s="436"/>
      <c r="D27" s="439"/>
      <c r="E27" s="62">
        <v>2</v>
      </c>
      <c r="F27" s="335" t="s">
        <v>303</v>
      </c>
      <c r="G27" s="335" t="s">
        <v>306</v>
      </c>
      <c r="H27" s="335" t="s">
        <v>305</v>
      </c>
      <c r="I27" s="323" t="str">
        <f t="shared" si="0"/>
        <v>El profesional universitario de planeación es el encargado de realizar y establecer las metas del estudio tarifario de la entidad de manera anual</v>
      </c>
      <c r="J27" s="1" t="s">
        <v>103</v>
      </c>
      <c r="K27" s="58">
        <f>+IF(J27='11 FORMULAS'!$E$4,'11 FORMULAS'!$F$4,IF(J27='11 FORMULAS'!$E$5,'11 FORMULAS'!$F$5,IF(J27='11 FORMULAS'!$E$6,'11 FORMULAS'!$F$6,"")))</f>
        <v>0.25</v>
      </c>
      <c r="L27" s="58" t="str">
        <f>+IF(OR(J27='11 FORMULAS'!$O$4,J27='11 FORMULAS'!$O$5),'11 FORMULAS'!$P$5,IF(J27='11 FORMULAS'!$O$6,'11 FORMULAS'!$P$6,""))</f>
        <v>Probabilidad</v>
      </c>
      <c r="M27" s="1" t="s">
        <v>92</v>
      </c>
      <c r="N27" s="58">
        <f>+IF(M27='11 FORMULAS'!$H$4,'11 FORMULAS'!$I$4,IF(M27='11 FORMULAS'!$H$5,'11 FORMULAS'!$I$5,""))</f>
        <v>0.15</v>
      </c>
      <c r="O27" s="4" t="s">
        <v>95</v>
      </c>
      <c r="P27" s="4" t="s">
        <v>97</v>
      </c>
      <c r="Q27" s="4" t="s">
        <v>100</v>
      </c>
      <c r="R27" s="292">
        <f t="shared" ref="R27" si="10">+IFERROR(K27+N27,"")</f>
        <v>0.4</v>
      </c>
      <c r="S27" s="292">
        <f>IF(L27='11 FORMULAS'!$P$5,S26-(S26*R27),S26)</f>
        <v>0.14399999999999999</v>
      </c>
      <c r="T27" s="292">
        <f>IF(L27='11 FORMULAS'!$P$6,T26-(T26*R27),T26)</f>
        <v>1</v>
      </c>
      <c r="U27" s="467"/>
      <c r="V27" s="470"/>
      <c r="X27" s="288"/>
      <c r="Y27" s="289"/>
      <c r="Z27" s="289"/>
    </row>
    <row r="28" spans="1:26" ht="107.25" customHeight="1" x14ac:dyDescent="0.25">
      <c r="A28" s="458"/>
      <c r="B28" s="461"/>
      <c r="C28" s="436"/>
      <c r="D28" s="439"/>
      <c r="E28" s="62">
        <v>3</v>
      </c>
      <c r="F28" s="335" t="s">
        <v>303</v>
      </c>
      <c r="G28" s="335" t="s">
        <v>307</v>
      </c>
      <c r="H28" s="335" t="s">
        <v>305</v>
      </c>
      <c r="I28" s="323" t="str">
        <f t="shared" si="0"/>
        <v>El profesional universitario de planeación es el encargado de  hacer el seguimiento adecuado de cada meta asignada en el estudio tarifario para su cumplimiento de manera anual</v>
      </c>
      <c r="J28" s="1" t="s">
        <v>103</v>
      </c>
      <c r="K28" s="58">
        <f>+IF(J28='11 FORMULAS'!$E$4,'11 FORMULAS'!$F$4,IF(J28='11 FORMULAS'!$E$5,'11 FORMULAS'!$F$5,IF(J28='11 FORMULAS'!$E$6,'11 FORMULAS'!$F$6,"")))</f>
        <v>0.25</v>
      </c>
      <c r="L28" s="58" t="str">
        <f>+IF(OR(J28='11 FORMULAS'!$O$4,J28='11 FORMULAS'!$O$5),'11 FORMULAS'!$P$5,IF(J28='11 FORMULAS'!$O$6,'11 FORMULAS'!$P$6,""))</f>
        <v>Probabilidad</v>
      </c>
      <c r="M28" s="1" t="s">
        <v>92</v>
      </c>
      <c r="N28" s="58">
        <f>+IF(M28='11 FORMULAS'!$H$4,'11 FORMULAS'!$I$4,IF(M28='11 FORMULAS'!$H$5,'11 FORMULAS'!$I$5,""))</f>
        <v>0.15</v>
      </c>
      <c r="O28" s="4" t="s">
        <v>95</v>
      </c>
      <c r="P28" s="4" t="s">
        <v>97</v>
      </c>
      <c r="Q28" s="4" t="s">
        <v>100</v>
      </c>
      <c r="R28" s="292">
        <f>+IFERROR(K28+N28,"")</f>
        <v>0.4</v>
      </c>
      <c r="S28" s="292">
        <f>IF(L28='11 FORMULAS'!$P$5,S27-(S27*R28),S27)</f>
        <v>8.6399999999999991E-2</v>
      </c>
      <c r="T28" s="292">
        <f>IF(L28='11 FORMULAS'!$P$6,T27-(T27*R28),T27)</f>
        <v>1</v>
      </c>
      <c r="U28" s="467"/>
      <c r="V28" s="470"/>
      <c r="X28" s="288"/>
      <c r="Y28" s="289"/>
      <c r="Z28" s="289"/>
    </row>
    <row r="29" spans="1:26" ht="33" customHeight="1" thickBot="1" x14ac:dyDescent="0.3">
      <c r="A29" s="459"/>
      <c r="B29" s="462"/>
      <c r="C29" s="437"/>
      <c r="D29" s="440"/>
      <c r="E29" s="63">
        <v>4</v>
      </c>
      <c r="F29" s="209"/>
      <c r="G29" s="209"/>
      <c r="H29" s="209"/>
      <c r="I29" s="286" t="str">
        <f t="shared" si="0"/>
        <v xml:space="preserve">  </v>
      </c>
      <c r="J29" s="7"/>
      <c r="K29" s="59" t="str">
        <f>+IF(J29='11 FORMULAS'!$E$4,'11 FORMULAS'!$F$4,IF(J29='11 FORMULAS'!$E$5,'11 FORMULAS'!$F$5,IF(J29='11 FORMULAS'!$E$6,'11 FORMULAS'!$F$6,"")))</f>
        <v/>
      </c>
      <c r="L29" s="59" t="str">
        <f>+IF(OR(J29='11 FORMULAS'!$O$4,J29='11 FORMULAS'!$O$5),'11 FORMULAS'!$P$5,IF(J29='11 FORMULAS'!$O$6,'11 FORMULAS'!$P$6,""))</f>
        <v/>
      </c>
      <c r="M29" s="7"/>
      <c r="N29" s="59" t="str">
        <f>+IF(M29='11 FORMULAS'!$H$4,'11 FORMULAS'!$I$4,IF(M29='11 FORMULAS'!$H$5,'11 FORMULAS'!$I$5,""))</f>
        <v/>
      </c>
      <c r="O29" s="8"/>
      <c r="P29" s="8"/>
      <c r="Q29" s="8"/>
      <c r="R29" s="293" t="str">
        <f t="shared" ref="R29" si="11">+IFERROR(K29+N29,"")</f>
        <v/>
      </c>
      <c r="S29" s="293">
        <f>IF(L29='11 FORMULAS'!$P$5,S28-(S28*R29),S28)</f>
        <v>8.6399999999999991E-2</v>
      </c>
      <c r="T29" s="293">
        <f>IF(L29='11 FORMULAS'!$P$6,T28-(T28*R29),T28)</f>
        <v>1</v>
      </c>
      <c r="U29" s="468"/>
      <c r="V29" s="471"/>
    </row>
    <row r="30" spans="1:26" ht="163.5" customHeight="1" x14ac:dyDescent="0.25">
      <c r="A30" s="457" t="str">
        <f>'2 CONTEXTO E IDENTIFICACIÓN'!A12</f>
        <v>R7</v>
      </c>
      <c r="B30" s="460" t="str">
        <f>+'2 CONTEXTO E IDENTIFICACIÓN'!E12</f>
        <v>Posibilidad de pérdida Reputacional por la formulación de programas y planes ambientales que no se alinean con la normativa técnica ambiental debido a el desconocimiento de la legislación ambiental vigente, la insuficiencia de recursos económicos y la falta de una planificación adecuada.</v>
      </c>
      <c r="C30" s="435">
        <f>+'3 PROBABIL E IMPACTO INHERENTE'!E13</f>
        <v>0.4</v>
      </c>
      <c r="D30" s="438">
        <f>+'3 PROBABIL E IMPACTO INHERENTE'!M13</f>
        <v>0.6</v>
      </c>
      <c r="E30" s="61">
        <v>1</v>
      </c>
      <c r="F30" s="327" t="s">
        <v>301</v>
      </c>
      <c r="G30" s="327" t="s">
        <v>302</v>
      </c>
      <c r="H30" s="327" t="s">
        <v>276</v>
      </c>
      <c r="I30" s="328" t="str">
        <f t="shared" si="0"/>
        <v>el jefe de planeación es el encargado de aplicar la normatividad para los planes ambientales y desarrollar programas de producción de energías alternativas con su respectiva asignación de recursos de manera mensual</v>
      </c>
      <c r="J30" s="5" t="s">
        <v>103</v>
      </c>
      <c r="K30" s="57">
        <f>+IF(J30='11 FORMULAS'!$E$4,'11 FORMULAS'!$F$4,IF(J30='11 FORMULAS'!$E$5,'11 FORMULAS'!$F$5,IF(J30='11 FORMULAS'!$E$6,'11 FORMULAS'!$F$6,"")))</f>
        <v>0.25</v>
      </c>
      <c r="L30" s="57" t="str">
        <f>+IF(OR(J30='11 FORMULAS'!$O$4,J30='11 FORMULAS'!$O$5),'11 FORMULAS'!$P$5,IF(J30='11 FORMULAS'!$O$6,'11 FORMULAS'!$P$6,""))</f>
        <v>Probabilidad</v>
      </c>
      <c r="M30" s="5" t="s">
        <v>92</v>
      </c>
      <c r="N30" s="57">
        <f>+IF(M30='11 FORMULAS'!$H$4,'11 FORMULAS'!$I$4,IF(M30='11 FORMULAS'!$H$5,'11 FORMULAS'!$I$5,""))</f>
        <v>0.15</v>
      </c>
      <c r="O30" s="6" t="s">
        <v>95</v>
      </c>
      <c r="P30" s="6" t="s">
        <v>97</v>
      </c>
      <c r="Q30" s="6" t="s">
        <v>100</v>
      </c>
      <c r="R30" s="291">
        <f>+IFERROR(K30+N30,"")</f>
        <v>0.4</v>
      </c>
      <c r="S30" s="291">
        <f>IF(L30='11 FORMULAS'!$P$5,C30-(C30*R30),C30)</f>
        <v>0.24</v>
      </c>
      <c r="T30" s="291">
        <f>IF(L30='11 FORMULAS'!$P$6,D30-(D30*R30),D30)</f>
        <v>0.6</v>
      </c>
      <c r="U30" s="466">
        <f>+IF(S33="","",S33)</f>
        <v>0.24</v>
      </c>
      <c r="V30" s="469">
        <f>+IF(T33="","",T33)</f>
        <v>0.6</v>
      </c>
      <c r="X30" s="288"/>
      <c r="Y30" s="289"/>
      <c r="Z30" s="289"/>
    </row>
    <row r="31" spans="1:26" ht="29.45" customHeight="1" x14ac:dyDescent="0.25">
      <c r="A31" s="458"/>
      <c r="B31" s="461"/>
      <c r="C31" s="436"/>
      <c r="D31" s="439"/>
      <c r="E31" s="62">
        <v>2</v>
      </c>
      <c r="F31" s="208"/>
      <c r="G31" s="208"/>
      <c r="H31" s="208"/>
      <c r="I31" s="285" t="str">
        <f t="shared" si="0"/>
        <v xml:space="preserve">  </v>
      </c>
      <c r="J31" s="1"/>
      <c r="K31" s="58" t="str">
        <f>+IF(J31='11 FORMULAS'!$E$4,'11 FORMULAS'!$F$4,IF(J31='11 FORMULAS'!$E$5,'11 FORMULAS'!$F$5,IF(J31='11 FORMULAS'!$E$6,'11 FORMULAS'!$F$6,"")))</f>
        <v/>
      </c>
      <c r="L31" s="58" t="str">
        <f>+IF(OR(J31='11 FORMULAS'!$O$4,J31='11 FORMULAS'!$O$5),'11 FORMULAS'!$P$5,IF(J31='11 FORMULAS'!$O$6,'11 FORMULAS'!$P$6,""))</f>
        <v/>
      </c>
      <c r="M31" s="1"/>
      <c r="N31" s="58" t="str">
        <f>+IF(M31='11 FORMULAS'!$H$4,'11 FORMULAS'!$I$4,IF(M31='11 FORMULAS'!$H$5,'11 FORMULAS'!$I$5,""))</f>
        <v/>
      </c>
      <c r="O31" s="4"/>
      <c r="P31" s="4"/>
      <c r="Q31" s="4"/>
      <c r="R31" s="292" t="str">
        <f t="shared" ref="R31" si="12">+IFERROR(K31+N31,"")</f>
        <v/>
      </c>
      <c r="S31" s="292">
        <f>IF(L31='11 FORMULAS'!$P$5,S30-(S30*R31),S30)</f>
        <v>0.24</v>
      </c>
      <c r="T31" s="292">
        <f>IF(L31='11 FORMULAS'!$P$6,T30-(T30*R31),T30)</f>
        <v>0.6</v>
      </c>
      <c r="U31" s="467"/>
      <c r="V31" s="470"/>
      <c r="X31" s="288"/>
      <c r="Y31" s="289"/>
      <c r="Z31" s="289"/>
    </row>
    <row r="32" spans="1:26" ht="29.45" customHeight="1" x14ac:dyDescent="0.25">
      <c r="A32" s="458"/>
      <c r="B32" s="461"/>
      <c r="C32" s="436"/>
      <c r="D32" s="439"/>
      <c r="E32" s="62">
        <v>3</v>
      </c>
      <c r="F32" s="208"/>
      <c r="G32" s="208"/>
      <c r="H32" s="208"/>
      <c r="I32" s="285" t="str">
        <f t="shared" si="0"/>
        <v xml:space="preserve">  </v>
      </c>
      <c r="J32" s="1"/>
      <c r="K32" s="58" t="str">
        <f>+IF(J32='11 FORMULAS'!$E$4,'11 FORMULAS'!$F$4,IF(J32='11 FORMULAS'!$E$5,'11 FORMULAS'!$F$5,IF(J32='11 FORMULAS'!$E$6,'11 FORMULAS'!$F$6,"")))</f>
        <v/>
      </c>
      <c r="L32" s="58" t="str">
        <f>+IF(OR(J32='11 FORMULAS'!$O$4,J32='11 FORMULAS'!$O$5),'11 FORMULAS'!$P$5,IF(J32='11 FORMULAS'!$O$6,'11 FORMULAS'!$P$6,""))</f>
        <v/>
      </c>
      <c r="M32" s="1"/>
      <c r="N32" s="58" t="str">
        <f>+IF(M32='11 FORMULAS'!$H$4,'11 FORMULAS'!$I$4,IF(M32='11 FORMULAS'!$H$5,'11 FORMULAS'!$I$5,""))</f>
        <v/>
      </c>
      <c r="O32" s="4"/>
      <c r="P32" s="4"/>
      <c r="Q32" s="4"/>
      <c r="R32" s="292" t="str">
        <f>+IFERROR(K32+N32,"")</f>
        <v/>
      </c>
      <c r="S32" s="292">
        <f>IF(L32='11 FORMULAS'!$P$5,S31-(S31*R32),S31)</f>
        <v>0.24</v>
      </c>
      <c r="T32" s="292">
        <f>IF(L32='11 FORMULAS'!$P$6,T31-(T31*R32),T31)</f>
        <v>0.6</v>
      </c>
      <c r="U32" s="467"/>
      <c r="V32" s="470"/>
      <c r="X32" s="288"/>
      <c r="Y32" s="289"/>
      <c r="Z32" s="289"/>
    </row>
    <row r="33" spans="1:26" ht="32.25" customHeight="1" thickBot="1" x14ac:dyDescent="0.3">
      <c r="A33" s="459"/>
      <c r="B33" s="462"/>
      <c r="C33" s="437"/>
      <c r="D33" s="440"/>
      <c r="E33" s="63">
        <v>4</v>
      </c>
      <c r="F33" s="209"/>
      <c r="G33" s="209"/>
      <c r="H33" s="209"/>
      <c r="I33" s="286" t="str">
        <f t="shared" si="0"/>
        <v xml:space="preserve">  </v>
      </c>
      <c r="J33" s="7"/>
      <c r="K33" s="59" t="str">
        <f>+IF(J33='11 FORMULAS'!$E$4,'11 FORMULAS'!$F$4,IF(J33='11 FORMULAS'!$E$5,'11 FORMULAS'!$F$5,IF(J33='11 FORMULAS'!$E$6,'11 FORMULAS'!$F$6,"")))</f>
        <v/>
      </c>
      <c r="L33" s="59" t="str">
        <f>+IF(OR(J33='11 FORMULAS'!$O$4,J33='11 FORMULAS'!$O$5),'11 FORMULAS'!$P$5,IF(J33='11 FORMULAS'!$O$6,'11 FORMULAS'!$P$6,""))</f>
        <v/>
      </c>
      <c r="M33" s="7"/>
      <c r="N33" s="59" t="str">
        <f>+IF(M33='11 FORMULAS'!$H$4,'11 FORMULAS'!$I$4,IF(M33='11 FORMULAS'!$H$5,'11 FORMULAS'!$I$5,""))</f>
        <v/>
      </c>
      <c r="O33" s="8"/>
      <c r="P33" s="8"/>
      <c r="Q33" s="8"/>
      <c r="R33" s="293" t="str">
        <f t="shared" ref="R33" si="13">+IFERROR(K33+N33,"")</f>
        <v/>
      </c>
      <c r="S33" s="293">
        <f>IF(L33='11 FORMULAS'!$P$5,S32-(S32*R33),S32)</f>
        <v>0.24</v>
      </c>
      <c r="T33" s="293">
        <f>IF(L33='11 FORMULAS'!$P$6,T32-(T32*R33),T32)</f>
        <v>0.6</v>
      </c>
      <c r="U33" s="468"/>
      <c r="V33" s="471"/>
    </row>
    <row r="34" spans="1:26" ht="138.75" customHeight="1" x14ac:dyDescent="0.25">
      <c r="A34" s="457" t="str">
        <f>'2 CONTEXTO E IDENTIFICACIÓN'!A13</f>
        <v>R8</v>
      </c>
      <c r="B34" s="460" t="str">
        <f>+'2 CONTEXTO E IDENTIFICACIÓN'!E13</f>
        <v>Posibilidad de pérdida Económica y Reputacional por cargue extemporáneo de información al SUI requerido por la Superintendencia de Servicios Públicos Domiciliarios debido a el desconocimiento de la normativa vigente, la falta de articulación entre las dependencias responsables del reporte y la ausencia de mecanismos de validación de la información.</v>
      </c>
      <c r="C34" s="435">
        <f>+'3 PROBABIL E IMPACTO INHERENTE'!E14</f>
        <v>0.4</v>
      </c>
      <c r="D34" s="438">
        <f>+'3 PROBABIL E IMPACTO INHERENTE'!M14</f>
        <v>1</v>
      </c>
      <c r="E34" s="61">
        <v>1</v>
      </c>
      <c r="F34" s="327" t="s">
        <v>303</v>
      </c>
      <c r="G34" s="327" t="s">
        <v>314</v>
      </c>
      <c r="H34" s="327" t="s">
        <v>276</v>
      </c>
      <c r="I34" s="328" t="str">
        <f t="shared" si="0"/>
        <v>El profesional universitario de planeación es el encargado de realizar la sistematización de la información para mejorar la gestión y el flujo de datos entre las dependencias, mediante una articulación entre los lideres de las áreas involucradas de manera mensual</v>
      </c>
      <c r="J34" s="5" t="s">
        <v>103</v>
      </c>
      <c r="K34" s="57">
        <f>+IF(J34='11 FORMULAS'!$E$4,'11 FORMULAS'!$F$4,IF(J34='11 FORMULAS'!$E$5,'11 FORMULAS'!$F$5,IF(J34='11 FORMULAS'!$E$6,'11 FORMULAS'!$F$6,"")))</f>
        <v>0.25</v>
      </c>
      <c r="L34" s="57" t="str">
        <f>+IF(OR(J34='11 FORMULAS'!$O$4,J34='11 FORMULAS'!$O$5),'11 FORMULAS'!$P$5,IF(J34='11 FORMULAS'!$O$6,'11 FORMULAS'!$P$6,""))</f>
        <v>Probabilidad</v>
      </c>
      <c r="M34" s="5" t="s">
        <v>92</v>
      </c>
      <c r="N34" s="57">
        <f>+IF(M34='11 FORMULAS'!$H$4,'11 FORMULAS'!$I$4,IF(M34='11 FORMULAS'!$H$5,'11 FORMULAS'!$I$5,""))</f>
        <v>0.15</v>
      </c>
      <c r="O34" s="6" t="s">
        <v>95</v>
      </c>
      <c r="P34" s="6" t="s">
        <v>97</v>
      </c>
      <c r="Q34" s="6" t="s">
        <v>100</v>
      </c>
      <c r="R34" s="291">
        <f>+IFERROR(K34+N34,"")</f>
        <v>0.4</v>
      </c>
      <c r="S34" s="291">
        <f>IF(L34='11 FORMULAS'!$P$5,C34-(C34*R34),C34)</f>
        <v>0.24</v>
      </c>
      <c r="T34" s="291">
        <f>IF(L34='11 FORMULAS'!$P$6,D34-(D34*R34),D34)</f>
        <v>1</v>
      </c>
      <c r="U34" s="466">
        <f>+IF(S37="","",S37)</f>
        <v>8.6399999999999991E-2</v>
      </c>
      <c r="V34" s="469">
        <f>+IF(T37="","",T37)</f>
        <v>1</v>
      </c>
      <c r="X34" s="288"/>
      <c r="Y34" s="289"/>
      <c r="Z34" s="289"/>
    </row>
    <row r="35" spans="1:26" ht="126.75" customHeight="1" x14ac:dyDescent="0.25">
      <c r="A35" s="458"/>
      <c r="B35" s="461"/>
      <c r="C35" s="436"/>
      <c r="D35" s="439"/>
      <c r="E35" s="62">
        <v>2</v>
      </c>
      <c r="F35" s="336" t="s">
        <v>303</v>
      </c>
      <c r="G35" s="335" t="s">
        <v>315</v>
      </c>
      <c r="H35" s="335" t="s">
        <v>297</v>
      </c>
      <c r="I35" s="323" t="str">
        <f t="shared" si="0"/>
        <v>El profesional universitario de planeación es el encargado de capacitar a los lideres o personal encargado de las áreas involucradas en el proceso de cargue de la información SUI cuando se requiera</v>
      </c>
      <c r="J35" s="1" t="s">
        <v>103</v>
      </c>
      <c r="K35" s="58">
        <f>+IF(J35='11 FORMULAS'!$E$4,'11 FORMULAS'!$F$4,IF(J35='11 FORMULAS'!$E$5,'11 FORMULAS'!$F$5,IF(J35='11 FORMULAS'!$E$6,'11 FORMULAS'!$F$6,"")))</f>
        <v>0.25</v>
      </c>
      <c r="L35" s="58" t="str">
        <f>+IF(OR(J35='11 FORMULAS'!$O$4,J35='11 FORMULAS'!$O$5),'11 FORMULAS'!$P$5,IF(J35='11 FORMULAS'!$O$6,'11 FORMULAS'!$P$6,""))</f>
        <v>Probabilidad</v>
      </c>
      <c r="M35" s="1" t="s">
        <v>92</v>
      </c>
      <c r="N35" s="58">
        <f>+IF(M35='11 FORMULAS'!$H$4,'11 FORMULAS'!$I$4,IF(M35='11 FORMULAS'!$H$5,'11 FORMULAS'!$I$5,""))</f>
        <v>0.15</v>
      </c>
      <c r="O35" s="4" t="s">
        <v>96</v>
      </c>
      <c r="P35" s="4" t="s">
        <v>97</v>
      </c>
      <c r="Q35" s="4" t="s">
        <v>101</v>
      </c>
      <c r="R35" s="292">
        <f t="shared" ref="R35" si="14">+IFERROR(K35+N35,"")</f>
        <v>0.4</v>
      </c>
      <c r="S35" s="292">
        <f>IF(L35='11 FORMULAS'!$P$5,S34-(S34*R35),S34)</f>
        <v>0.14399999999999999</v>
      </c>
      <c r="T35" s="292">
        <f>IF(L35='11 FORMULAS'!$P$6,T34-(T34*R35),T34)</f>
        <v>1</v>
      </c>
      <c r="U35" s="467"/>
      <c r="V35" s="470"/>
      <c r="X35" s="288"/>
      <c r="Y35" s="289"/>
      <c r="Z35" s="289"/>
    </row>
    <row r="36" spans="1:26" ht="90" customHeight="1" x14ac:dyDescent="0.25">
      <c r="A36" s="458"/>
      <c r="B36" s="461"/>
      <c r="C36" s="436"/>
      <c r="D36" s="439"/>
      <c r="E36" s="62">
        <v>3</v>
      </c>
      <c r="F36" s="336" t="s">
        <v>303</v>
      </c>
      <c r="G36" s="335" t="s">
        <v>316</v>
      </c>
      <c r="H36" s="336" t="s">
        <v>276</v>
      </c>
      <c r="I36" s="323" t="str">
        <f t="shared" si="0"/>
        <v>El profesional universitario de planeación es el encargado de hacer seguimiento al cargue de los indicadores SUI de las áreas involucradas de manera mensual</v>
      </c>
      <c r="J36" s="1" t="s">
        <v>103</v>
      </c>
      <c r="K36" s="58">
        <f>+IF(J36='11 FORMULAS'!$E$4,'11 FORMULAS'!$F$4,IF(J36='11 FORMULAS'!$E$5,'11 FORMULAS'!$F$5,IF(J36='11 FORMULAS'!$E$6,'11 FORMULAS'!$F$6,"")))</f>
        <v>0.25</v>
      </c>
      <c r="L36" s="58" t="str">
        <f>+IF(OR(J36='11 FORMULAS'!$O$4,J36='11 FORMULAS'!$O$5),'11 FORMULAS'!$P$5,IF(J36='11 FORMULAS'!$O$6,'11 FORMULAS'!$P$6,""))</f>
        <v>Probabilidad</v>
      </c>
      <c r="M36" s="1" t="s">
        <v>92</v>
      </c>
      <c r="N36" s="58">
        <f>+IF(M36='11 FORMULAS'!$H$4,'11 FORMULAS'!$I$4,IF(M36='11 FORMULAS'!$H$5,'11 FORMULAS'!$I$5,""))</f>
        <v>0.15</v>
      </c>
      <c r="O36" s="4" t="s">
        <v>95</v>
      </c>
      <c r="P36" s="4" t="s">
        <v>97</v>
      </c>
      <c r="Q36" s="4" t="s">
        <v>100</v>
      </c>
      <c r="R36" s="292">
        <f>+IFERROR(K36+N36,"")</f>
        <v>0.4</v>
      </c>
      <c r="S36" s="292">
        <f>IF(L36='11 FORMULAS'!$P$5,S35-(S35*R36),S35)</f>
        <v>8.6399999999999991E-2</v>
      </c>
      <c r="T36" s="292">
        <f>IF(L36='11 FORMULAS'!$P$6,T35-(T35*R36),T35)</f>
        <v>1</v>
      </c>
      <c r="U36" s="467"/>
      <c r="V36" s="470"/>
      <c r="X36" s="288"/>
      <c r="Y36" s="289"/>
      <c r="Z36" s="289"/>
    </row>
    <row r="37" spans="1:26" ht="32.25" customHeight="1" thickBot="1" x14ac:dyDescent="0.3">
      <c r="A37" s="459"/>
      <c r="B37" s="462"/>
      <c r="C37" s="437"/>
      <c r="D37" s="440"/>
      <c r="E37" s="63">
        <v>4</v>
      </c>
      <c r="F37" s="209"/>
      <c r="G37" s="209"/>
      <c r="H37" s="209"/>
      <c r="I37" s="286" t="str">
        <f t="shared" si="0"/>
        <v xml:space="preserve">  </v>
      </c>
      <c r="J37" s="7"/>
      <c r="K37" s="59" t="str">
        <f>+IF(J37='11 FORMULAS'!$E$4,'11 FORMULAS'!$F$4,IF(J37='11 FORMULAS'!$E$5,'11 FORMULAS'!$F$5,IF(J37='11 FORMULAS'!$E$6,'11 FORMULAS'!$F$6,"")))</f>
        <v/>
      </c>
      <c r="L37" s="59" t="str">
        <f>+IF(OR(J37='11 FORMULAS'!$O$4,J37='11 FORMULAS'!$O$5),'11 FORMULAS'!$P$5,IF(J37='11 FORMULAS'!$O$6,'11 FORMULAS'!$P$6,""))</f>
        <v/>
      </c>
      <c r="M37" s="7"/>
      <c r="N37" s="59" t="str">
        <f>+IF(M37='11 FORMULAS'!$H$4,'11 FORMULAS'!$I$4,IF(M37='11 FORMULAS'!$H$5,'11 FORMULAS'!$I$5,""))</f>
        <v/>
      </c>
      <c r="O37" s="8"/>
      <c r="P37" s="8"/>
      <c r="Q37" s="8"/>
      <c r="R37" s="293" t="str">
        <f t="shared" ref="R37" si="15">+IFERROR(K37+N37,"")</f>
        <v/>
      </c>
      <c r="S37" s="293">
        <f>IF(L37='11 FORMULAS'!$P$5,S36-(S36*R37),S36)</f>
        <v>8.6399999999999991E-2</v>
      </c>
      <c r="T37" s="293">
        <f>IF(L37='11 FORMULAS'!$P$6,T36-(T36*R37),T36)</f>
        <v>1</v>
      </c>
      <c r="U37" s="468"/>
      <c r="V37" s="471"/>
    </row>
    <row r="38" spans="1:26" ht="130.5" customHeight="1" x14ac:dyDescent="0.25">
      <c r="A38" s="457" t="str">
        <f>'2 CONTEXTO E IDENTIFICACIÓN'!A14</f>
        <v>R9</v>
      </c>
      <c r="B38" s="460" t="str">
        <f>+'2 CONTEXTO E IDENTIFICACIÓN'!E14</f>
        <v>Posibilidad de pérdida Económica y Reputacional por registro extemporáneo o incompleto del avance de los proyectos financiados con recursos del Gobierno Nacional en las plataformas PIIB y SIGEVAS debido a la falta de seguimiento a los cronogramas de reporte, demoras en la entrega de información por parte de los responsables del proyecto y ausencia de controles internos de verificación.</v>
      </c>
      <c r="C38" s="435">
        <f>+'3 PROBABIL E IMPACTO INHERENTE'!E15</f>
        <v>0.4</v>
      </c>
      <c r="D38" s="438">
        <f>+'3 PROBABIL E IMPACTO INHERENTE'!M15</f>
        <v>1</v>
      </c>
      <c r="E38" s="61">
        <v>1</v>
      </c>
      <c r="F38" s="336" t="s">
        <v>303</v>
      </c>
      <c r="G38" s="327" t="s">
        <v>317</v>
      </c>
      <c r="H38" s="327" t="s">
        <v>297</v>
      </c>
      <c r="I38" s="328" t="str">
        <f t="shared" ref="I38:I69" si="16">+CONCATENATE(F38," ",G38," ",H38)</f>
        <v>El profesional universitario de planeación es el encargado de hacer el cargue de la información dependiendo de los avances o ejecución sobre los contratos de los proyectos activos de GESPROY y SIGEVAS cuando se requiera</v>
      </c>
      <c r="J38" s="5" t="s">
        <v>103</v>
      </c>
      <c r="K38" s="57">
        <f>+IF(J38='11 FORMULAS'!$E$4,'11 FORMULAS'!$F$4,IF(J38='11 FORMULAS'!$E$5,'11 FORMULAS'!$F$5,IF(J38='11 FORMULAS'!$E$6,'11 FORMULAS'!$F$6,"")))</f>
        <v>0.25</v>
      </c>
      <c r="L38" s="57" t="str">
        <f>+IF(OR(J38='11 FORMULAS'!$O$4,J38='11 FORMULAS'!$O$5),'11 FORMULAS'!$P$5,IF(J38='11 FORMULAS'!$O$6,'11 FORMULAS'!$P$6,""))</f>
        <v>Probabilidad</v>
      </c>
      <c r="M38" s="5" t="s">
        <v>92</v>
      </c>
      <c r="N38" s="57">
        <f>+IF(M38='11 FORMULAS'!$H$4,'11 FORMULAS'!$I$4,IF(M38='11 FORMULAS'!$H$5,'11 FORMULAS'!$I$5,""))</f>
        <v>0.15</v>
      </c>
      <c r="O38" s="6" t="s">
        <v>96</v>
      </c>
      <c r="P38" s="6" t="s">
        <v>97</v>
      </c>
      <c r="Q38" s="6" t="s">
        <v>101</v>
      </c>
      <c r="R38" s="291">
        <f>+IFERROR(K38+N38,"")</f>
        <v>0.4</v>
      </c>
      <c r="S38" s="291">
        <f>IF(L38='11 FORMULAS'!$P$5,C38-(C38*R38),C38)</f>
        <v>0.24</v>
      </c>
      <c r="T38" s="291">
        <f>IF(L38='11 FORMULAS'!$P$6,D38-(D38*R38),D38)</f>
        <v>1</v>
      </c>
      <c r="U38" s="466">
        <f>+IF(S41="","",S41)</f>
        <v>0.14399999999999999</v>
      </c>
      <c r="V38" s="469">
        <f>+IF(T41="","",T41)</f>
        <v>1</v>
      </c>
      <c r="X38" s="288"/>
      <c r="Y38" s="289"/>
      <c r="Z38" s="289"/>
    </row>
    <row r="39" spans="1:26" ht="102" customHeight="1" x14ac:dyDescent="0.25">
      <c r="A39" s="458"/>
      <c r="B39" s="461"/>
      <c r="C39" s="436"/>
      <c r="D39" s="439"/>
      <c r="E39" s="62">
        <v>2</v>
      </c>
      <c r="F39" s="336" t="s">
        <v>303</v>
      </c>
      <c r="G39" s="335" t="s">
        <v>318</v>
      </c>
      <c r="H39" s="208" t="s">
        <v>276</v>
      </c>
      <c r="I39" s="323" t="str">
        <f t="shared" si="16"/>
        <v>El profesional universitario de planeación es el encargado de realizar y enviar los informes de los avances realizados en los proyectos activos de GESPROY de manera mensual</v>
      </c>
      <c r="J39" s="1" t="s">
        <v>103</v>
      </c>
      <c r="K39" s="58">
        <f>+IF(J39='11 FORMULAS'!$E$4,'11 FORMULAS'!$F$4,IF(J39='11 FORMULAS'!$E$5,'11 FORMULAS'!$F$5,IF(J39='11 FORMULAS'!$E$6,'11 FORMULAS'!$F$6,"")))</f>
        <v>0.25</v>
      </c>
      <c r="L39" s="58" t="str">
        <f>+IF(OR(J39='11 FORMULAS'!$O$4,J39='11 FORMULAS'!$O$5),'11 FORMULAS'!$P$5,IF(J39='11 FORMULAS'!$O$6,'11 FORMULAS'!$P$6,""))</f>
        <v>Probabilidad</v>
      </c>
      <c r="M39" s="1" t="s">
        <v>92</v>
      </c>
      <c r="N39" s="58">
        <f>+IF(M39='11 FORMULAS'!$H$4,'11 FORMULAS'!$I$4,IF(M39='11 FORMULAS'!$H$5,'11 FORMULAS'!$I$5,""))</f>
        <v>0.15</v>
      </c>
      <c r="O39" s="4" t="s">
        <v>95</v>
      </c>
      <c r="P39" s="4" t="s">
        <v>97</v>
      </c>
      <c r="Q39" s="4" t="s">
        <v>100</v>
      </c>
      <c r="R39" s="292">
        <f t="shared" ref="R39" si="17">+IFERROR(K39+N39,"")</f>
        <v>0.4</v>
      </c>
      <c r="S39" s="292">
        <f>IF(L39='11 FORMULAS'!$P$5,S38-(S38*R39),S38)</f>
        <v>0.14399999999999999</v>
      </c>
      <c r="T39" s="292">
        <f>IF(L39='11 FORMULAS'!$P$6,T38-(T38*R39),T38)</f>
        <v>1</v>
      </c>
      <c r="U39" s="467"/>
      <c r="V39" s="470"/>
      <c r="X39" s="288"/>
      <c r="Y39" s="289"/>
      <c r="Z39" s="289"/>
    </row>
    <row r="40" spans="1:26" ht="29.45" customHeight="1" x14ac:dyDescent="0.25">
      <c r="A40" s="458"/>
      <c r="B40" s="461"/>
      <c r="C40" s="436"/>
      <c r="D40" s="439"/>
      <c r="E40" s="62">
        <v>3</v>
      </c>
      <c r="F40" s="208"/>
      <c r="G40" s="208"/>
      <c r="H40" s="208"/>
      <c r="I40" s="285" t="str">
        <f t="shared" si="16"/>
        <v xml:space="preserve">  </v>
      </c>
      <c r="J40" s="1"/>
      <c r="K40" s="58" t="str">
        <f>+IF(J40='11 FORMULAS'!$E$4,'11 FORMULAS'!$F$4,IF(J40='11 FORMULAS'!$E$5,'11 FORMULAS'!$F$5,IF(J40='11 FORMULAS'!$E$6,'11 FORMULAS'!$F$6,"")))</f>
        <v/>
      </c>
      <c r="L40" s="58" t="str">
        <f>+IF(OR(J40='11 FORMULAS'!$O$4,J40='11 FORMULAS'!$O$5),'11 FORMULAS'!$P$5,IF(J40='11 FORMULAS'!$O$6,'11 FORMULAS'!$P$6,""))</f>
        <v/>
      </c>
      <c r="M40" s="1"/>
      <c r="N40" s="58" t="str">
        <f>+IF(M40='11 FORMULAS'!$H$4,'11 FORMULAS'!$I$4,IF(M40='11 FORMULAS'!$H$5,'11 FORMULAS'!$I$5,""))</f>
        <v/>
      </c>
      <c r="O40" s="4"/>
      <c r="P40" s="4"/>
      <c r="Q40" s="4"/>
      <c r="R40" s="292" t="str">
        <f>+IFERROR(K40+N40,"")</f>
        <v/>
      </c>
      <c r="S40" s="292">
        <f>IF(L40='11 FORMULAS'!$P$5,S39-(S39*R40),S39)</f>
        <v>0.14399999999999999</v>
      </c>
      <c r="T40" s="292">
        <f>IF(L40='11 FORMULAS'!$P$6,T39-(T39*R40),T39)</f>
        <v>1</v>
      </c>
      <c r="U40" s="467"/>
      <c r="V40" s="470"/>
      <c r="X40" s="288"/>
      <c r="Y40" s="289"/>
      <c r="Z40" s="289"/>
    </row>
    <row r="41" spans="1:26" ht="30" customHeight="1" thickBot="1" x14ac:dyDescent="0.3">
      <c r="A41" s="459"/>
      <c r="B41" s="462"/>
      <c r="C41" s="437"/>
      <c r="D41" s="440"/>
      <c r="E41" s="63">
        <v>4</v>
      </c>
      <c r="F41" s="209"/>
      <c r="G41" s="209"/>
      <c r="H41" s="209"/>
      <c r="I41" s="286" t="str">
        <f t="shared" si="16"/>
        <v xml:space="preserve">  </v>
      </c>
      <c r="J41" s="7"/>
      <c r="K41" s="59" t="str">
        <f>+IF(J41='11 FORMULAS'!$E$4,'11 FORMULAS'!$F$4,IF(J41='11 FORMULAS'!$E$5,'11 FORMULAS'!$F$5,IF(J41='11 FORMULAS'!$E$6,'11 FORMULAS'!$F$6,"")))</f>
        <v/>
      </c>
      <c r="L41" s="59" t="str">
        <f>+IF(OR(J41='11 FORMULAS'!$O$4,J41='11 FORMULAS'!$O$5),'11 FORMULAS'!$P$5,IF(J41='11 FORMULAS'!$O$6,'11 FORMULAS'!$P$6,""))</f>
        <v/>
      </c>
      <c r="M41" s="7"/>
      <c r="N41" s="59" t="str">
        <f>+IF(M41='11 FORMULAS'!$H$4,'11 FORMULAS'!$I$4,IF(M41='11 FORMULAS'!$H$5,'11 FORMULAS'!$I$5,""))</f>
        <v/>
      </c>
      <c r="O41" s="8"/>
      <c r="P41" s="8"/>
      <c r="Q41" s="8"/>
      <c r="R41" s="293" t="str">
        <f t="shared" ref="R41" si="18">+IFERROR(K41+N41,"")</f>
        <v/>
      </c>
      <c r="S41" s="293">
        <f>IF(L41='11 FORMULAS'!$P$5,S40-(S40*R41),S40)</f>
        <v>0.14399999999999999</v>
      </c>
      <c r="T41" s="293">
        <f>IF(L41='11 FORMULAS'!$P$6,T40-(T40*R41),T40)</f>
        <v>1</v>
      </c>
      <c r="U41" s="468"/>
      <c r="V41" s="471"/>
    </row>
    <row r="42" spans="1:26" ht="29.45" customHeight="1" x14ac:dyDescent="0.25">
      <c r="A42" s="457" t="str">
        <f>'2 CONTEXTO E IDENTIFICACIÓN'!A15</f>
        <v>R10</v>
      </c>
      <c r="B42" s="463" t="str">
        <f>+'2 CONTEXTO E IDENTIFICACIÓN'!E15</f>
        <v xml:space="preserve">  </v>
      </c>
      <c r="C42" s="435" t="str">
        <f>+'3 PROBABIL E IMPACTO INHERENTE'!E16</f>
        <v/>
      </c>
      <c r="D42" s="438" t="str">
        <f>+'3 PROBABIL E IMPACTO INHERENTE'!M16</f>
        <v/>
      </c>
      <c r="E42" s="61">
        <v>1</v>
      </c>
      <c r="F42" s="64"/>
      <c r="G42" s="64"/>
      <c r="H42" s="64"/>
      <c r="I42" s="284" t="str">
        <f t="shared" si="16"/>
        <v xml:space="preserve">  </v>
      </c>
      <c r="J42" s="5"/>
      <c r="K42" s="57" t="str">
        <f>+IF(J42='11 FORMULAS'!$E$4,'11 FORMULAS'!$F$4,IF(J42='11 FORMULAS'!$E$5,'11 FORMULAS'!$F$5,IF(J42='11 FORMULAS'!$E$6,'11 FORMULAS'!$F$6,"")))</f>
        <v/>
      </c>
      <c r="L42" s="57" t="str">
        <f>+IF(OR(J42='11 FORMULAS'!$O$4,J42='11 FORMULAS'!$O$5),'11 FORMULAS'!$P$5,IF(J42='11 FORMULAS'!$O$6,'11 FORMULAS'!$P$6,""))</f>
        <v/>
      </c>
      <c r="M42" s="5"/>
      <c r="N42" s="57" t="str">
        <f>+IF(M42='11 FORMULAS'!$H$4,'11 FORMULAS'!$I$4,IF(M42='11 FORMULAS'!$H$5,'11 FORMULAS'!$I$5,""))</f>
        <v/>
      </c>
      <c r="O42" s="6"/>
      <c r="P42" s="6"/>
      <c r="Q42" s="6"/>
      <c r="R42" s="291" t="str">
        <f>+IFERROR(K42+N42,"")</f>
        <v/>
      </c>
      <c r="S42" s="291" t="str">
        <f>IF(L42='11 FORMULAS'!$P$5,C42-(C42*R42),C42)</f>
        <v/>
      </c>
      <c r="T42" s="291" t="str">
        <f>IF(L42='11 FORMULAS'!$P$6,D42-(D42*R42),D42)</f>
        <v/>
      </c>
      <c r="U42" s="466" t="str">
        <f>+IF(S45="","",S45)</f>
        <v/>
      </c>
      <c r="V42" s="469" t="str">
        <f>+IF(T45="","",T45)</f>
        <v/>
      </c>
      <c r="X42" s="288"/>
      <c r="Y42" s="289"/>
      <c r="Z42" s="289"/>
    </row>
    <row r="43" spans="1:26" ht="29.45" customHeight="1" x14ac:dyDescent="0.25">
      <c r="A43" s="458"/>
      <c r="B43" s="464"/>
      <c r="C43" s="436"/>
      <c r="D43" s="439"/>
      <c r="E43" s="62">
        <v>2</v>
      </c>
      <c r="F43" s="208"/>
      <c r="G43" s="208"/>
      <c r="H43" s="208"/>
      <c r="I43" s="285" t="str">
        <f t="shared" si="16"/>
        <v xml:space="preserve">  </v>
      </c>
      <c r="J43" s="1"/>
      <c r="K43" s="58" t="str">
        <f>+IF(J43='11 FORMULAS'!$E$4,'11 FORMULAS'!$F$4,IF(J43='11 FORMULAS'!$E$5,'11 FORMULAS'!$F$5,IF(J43='11 FORMULAS'!$E$6,'11 FORMULAS'!$F$6,"")))</f>
        <v/>
      </c>
      <c r="L43" s="58" t="str">
        <f>+IF(OR(J43='11 FORMULAS'!$O$4,J43='11 FORMULAS'!$O$5),'11 FORMULAS'!$P$5,IF(J43='11 FORMULAS'!$O$6,'11 FORMULAS'!$P$6,""))</f>
        <v/>
      </c>
      <c r="M43" s="1"/>
      <c r="N43" s="58" t="str">
        <f>+IF(M43='11 FORMULAS'!$H$4,'11 FORMULAS'!$I$4,IF(M43='11 FORMULAS'!$H$5,'11 FORMULAS'!$I$5,""))</f>
        <v/>
      </c>
      <c r="O43" s="4"/>
      <c r="P43" s="4"/>
      <c r="Q43" s="4"/>
      <c r="R43" s="292" t="str">
        <f t="shared" ref="R43" si="19">+IFERROR(K43+N43,"")</f>
        <v/>
      </c>
      <c r="S43" s="292" t="str">
        <f>IF(L43='11 FORMULAS'!$P$5,S42-(S42*R43),S42)</f>
        <v/>
      </c>
      <c r="T43" s="292" t="str">
        <f>IF(L43='11 FORMULAS'!$P$6,T42-(T42*R43),T42)</f>
        <v/>
      </c>
      <c r="U43" s="467"/>
      <c r="V43" s="470"/>
      <c r="X43" s="288"/>
      <c r="Y43" s="289"/>
      <c r="Z43" s="289"/>
    </row>
    <row r="44" spans="1:26" ht="29.45" customHeight="1" x14ac:dyDescent="0.25">
      <c r="A44" s="458"/>
      <c r="B44" s="464"/>
      <c r="C44" s="436"/>
      <c r="D44" s="439"/>
      <c r="E44" s="62">
        <v>3</v>
      </c>
      <c r="F44" s="208"/>
      <c r="G44" s="208"/>
      <c r="H44" s="208"/>
      <c r="I44" s="285" t="str">
        <f t="shared" si="16"/>
        <v xml:space="preserve">  </v>
      </c>
      <c r="J44" s="1"/>
      <c r="K44" s="58" t="str">
        <f>+IF(J44='11 FORMULAS'!$E$4,'11 FORMULAS'!$F$4,IF(J44='11 FORMULAS'!$E$5,'11 FORMULAS'!$F$5,IF(J44='11 FORMULAS'!$E$6,'11 FORMULAS'!$F$6,"")))</f>
        <v/>
      </c>
      <c r="L44" s="58" t="str">
        <f>+IF(OR(J44='11 FORMULAS'!$O$4,J44='11 FORMULAS'!$O$5),'11 FORMULAS'!$P$5,IF(J44='11 FORMULAS'!$O$6,'11 FORMULAS'!$P$6,""))</f>
        <v/>
      </c>
      <c r="M44" s="1"/>
      <c r="N44" s="58" t="str">
        <f>+IF(M44='11 FORMULAS'!$H$4,'11 FORMULAS'!$I$4,IF(M44='11 FORMULAS'!$H$5,'11 FORMULAS'!$I$5,""))</f>
        <v/>
      </c>
      <c r="O44" s="4"/>
      <c r="P44" s="4"/>
      <c r="Q44" s="4"/>
      <c r="R44" s="292" t="str">
        <f>+IFERROR(K44+N44,"")</f>
        <v/>
      </c>
      <c r="S44" s="292" t="str">
        <f>IF(L44='11 FORMULAS'!$P$5,S43-(S43*R44),S43)</f>
        <v/>
      </c>
      <c r="T44" s="292" t="str">
        <f>IF(L44='11 FORMULAS'!$P$6,T43-(T43*R44),T43)</f>
        <v/>
      </c>
      <c r="U44" s="467"/>
      <c r="V44" s="470"/>
      <c r="X44" s="288"/>
      <c r="Y44" s="289"/>
      <c r="Z44" s="289"/>
    </row>
    <row r="45" spans="1:26" ht="29.45" customHeight="1" thickBot="1" x14ac:dyDescent="0.3">
      <c r="A45" s="459"/>
      <c r="B45" s="465"/>
      <c r="C45" s="437"/>
      <c r="D45" s="440"/>
      <c r="E45" s="63">
        <v>4</v>
      </c>
      <c r="F45" s="209"/>
      <c r="G45" s="209"/>
      <c r="H45" s="209"/>
      <c r="I45" s="286" t="str">
        <f t="shared" si="16"/>
        <v xml:space="preserve">  </v>
      </c>
      <c r="J45" s="7"/>
      <c r="K45" s="59" t="str">
        <f>+IF(J45='11 FORMULAS'!$E$4,'11 FORMULAS'!$F$4,IF(J45='11 FORMULAS'!$E$5,'11 FORMULAS'!$F$5,IF(J45='11 FORMULAS'!$E$6,'11 FORMULAS'!$F$6,"")))</f>
        <v/>
      </c>
      <c r="L45" s="59" t="str">
        <f>+IF(OR(J45='11 FORMULAS'!$O$4,J45='11 FORMULAS'!$O$5),'11 FORMULAS'!$P$5,IF(J45='11 FORMULAS'!$O$6,'11 FORMULAS'!$P$6,""))</f>
        <v/>
      </c>
      <c r="M45" s="7"/>
      <c r="N45" s="59" t="str">
        <f>+IF(M45='11 FORMULAS'!$H$4,'11 FORMULAS'!$I$4,IF(M45='11 FORMULAS'!$H$5,'11 FORMULAS'!$I$5,""))</f>
        <v/>
      </c>
      <c r="O45" s="8"/>
      <c r="P45" s="8"/>
      <c r="Q45" s="8"/>
      <c r="R45" s="293" t="str">
        <f t="shared" ref="R45" si="20">+IFERROR(K45+N45,"")</f>
        <v/>
      </c>
      <c r="S45" s="293" t="str">
        <f>IF(L45='11 FORMULAS'!$P$5,S44-(S44*R45),S44)</f>
        <v/>
      </c>
      <c r="T45" s="293" t="str">
        <f>IF(L45='11 FORMULAS'!$P$6,T44-(T44*R45),T44)</f>
        <v/>
      </c>
      <c r="U45" s="468"/>
      <c r="V45" s="471"/>
    </row>
    <row r="46" spans="1:26" ht="29.45" customHeight="1" x14ac:dyDescent="0.25">
      <c r="A46" s="457" t="str">
        <f>'2 CONTEXTO E IDENTIFICACIÓN'!A16</f>
        <v>R11</v>
      </c>
      <c r="B46" s="463" t="str">
        <f>+'2 CONTEXTO E IDENTIFICACIÓN'!E16</f>
        <v xml:space="preserve">  </v>
      </c>
      <c r="C46" s="435" t="str">
        <f>+'3 PROBABIL E IMPACTO INHERENTE'!E17</f>
        <v/>
      </c>
      <c r="D46" s="438" t="str">
        <f>+'3 PROBABIL E IMPACTO INHERENTE'!M17</f>
        <v/>
      </c>
      <c r="E46" s="61">
        <v>1</v>
      </c>
      <c r="F46" s="64"/>
      <c r="G46" s="64"/>
      <c r="H46" s="64"/>
      <c r="I46" s="284" t="str">
        <f t="shared" si="16"/>
        <v xml:space="preserve">  </v>
      </c>
      <c r="J46" s="5"/>
      <c r="K46" s="57" t="str">
        <f>+IF(J46='11 FORMULAS'!$E$4,'11 FORMULAS'!$F$4,IF(J46='11 FORMULAS'!$E$5,'11 FORMULAS'!$F$5,IF(J46='11 FORMULAS'!$E$6,'11 FORMULAS'!$F$6,"")))</f>
        <v/>
      </c>
      <c r="L46" s="57" t="str">
        <f>+IF(OR(J46='11 FORMULAS'!$O$4,J46='11 FORMULAS'!$O$5),'11 FORMULAS'!$P$5,IF(J46='11 FORMULAS'!$O$6,'11 FORMULAS'!$P$6,""))</f>
        <v/>
      </c>
      <c r="M46" s="5"/>
      <c r="N46" s="57" t="str">
        <f>+IF(M46='11 FORMULAS'!$H$4,'11 FORMULAS'!$I$4,IF(M46='11 FORMULAS'!$H$5,'11 FORMULAS'!$I$5,""))</f>
        <v/>
      </c>
      <c r="O46" s="6"/>
      <c r="P46" s="6"/>
      <c r="Q46" s="6"/>
      <c r="R46" s="291" t="str">
        <f>+IFERROR(K46+N46,"")</f>
        <v/>
      </c>
      <c r="S46" s="291" t="str">
        <f>IF(L46='11 FORMULAS'!$P$5,C46-(C46*R46),C46)</f>
        <v/>
      </c>
      <c r="T46" s="291" t="str">
        <f>IF(L46='11 FORMULAS'!$P$6,D46-(D46*R46),D46)</f>
        <v/>
      </c>
      <c r="U46" s="466" t="str">
        <f>+IF(S49="","",S49)</f>
        <v/>
      </c>
      <c r="V46" s="469" t="str">
        <f>+IF(T49="","",T49)</f>
        <v/>
      </c>
      <c r="X46" s="288"/>
      <c r="Y46" s="289"/>
      <c r="Z46" s="289"/>
    </row>
    <row r="47" spans="1:26" ht="29.45" customHeight="1" x14ac:dyDescent="0.25">
      <c r="A47" s="458"/>
      <c r="B47" s="464"/>
      <c r="C47" s="436"/>
      <c r="D47" s="439"/>
      <c r="E47" s="62">
        <v>2</v>
      </c>
      <c r="F47" s="208"/>
      <c r="G47" s="208"/>
      <c r="H47" s="208"/>
      <c r="I47" s="285" t="str">
        <f t="shared" si="16"/>
        <v xml:space="preserve">  </v>
      </c>
      <c r="J47" s="1"/>
      <c r="K47" s="58" t="str">
        <f>+IF(J47='11 FORMULAS'!$E$4,'11 FORMULAS'!$F$4,IF(J47='11 FORMULAS'!$E$5,'11 FORMULAS'!$F$5,IF(J47='11 FORMULAS'!$E$6,'11 FORMULAS'!$F$6,"")))</f>
        <v/>
      </c>
      <c r="L47" s="58" t="str">
        <f>+IF(OR(J47='11 FORMULAS'!$O$4,J47='11 FORMULAS'!$O$5),'11 FORMULAS'!$P$5,IF(J47='11 FORMULAS'!$O$6,'11 FORMULAS'!$P$6,""))</f>
        <v/>
      </c>
      <c r="M47" s="1"/>
      <c r="N47" s="58" t="str">
        <f>+IF(M47='11 FORMULAS'!$H$4,'11 FORMULAS'!$I$4,IF(M47='11 FORMULAS'!$H$5,'11 FORMULAS'!$I$5,""))</f>
        <v/>
      </c>
      <c r="O47" s="4"/>
      <c r="P47" s="4"/>
      <c r="Q47" s="4"/>
      <c r="R47" s="292" t="str">
        <f t="shared" ref="R47" si="21">+IFERROR(K47+N47,"")</f>
        <v/>
      </c>
      <c r="S47" s="292" t="str">
        <f>IF(L47='11 FORMULAS'!$P$5,S46-(S46*R47),S46)</f>
        <v/>
      </c>
      <c r="T47" s="292" t="str">
        <f>IF(L47='11 FORMULAS'!$P$6,T46-(T46*R47),T46)</f>
        <v/>
      </c>
      <c r="U47" s="467"/>
      <c r="V47" s="470"/>
      <c r="X47" s="288"/>
      <c r="Y47" s="289"/>
      <c r="Z47" s="289"/>
    </row>
    <row r="48" spans="1:26" ht="29.45" customHeight="1" x14ac:dyDescent="0.25">
      <c r="A48" s="458"/>
      <c r="B48" s="464"/>
      <c r="C48" s="436"/>
      <c r="D48" s="439"/>
      <c r="E48" s="62">
        <v>3</v>
      </c>
      <c r="F48" s="208"/>
      <c r="G48" s="208"/>
      <c r="H48" s="208"/>
      <c r="I48" s="285" t="str">
        <f t="shared" si="16"/>
        <v xml:space="preserve">  </v>
      </c>
      <c r="J48" s="1"/>
      <c r="K48" s="58" t="str">
        <f>+IF(J48='11 FORMULAS'!$E$4,'11 FORMULAS'!$F$4,IF(J48='11 FORMULAS'!$E$5,'11 FORMULAS'!$F$5,IF(J48='11 FORMULAS'!$E$6,'11 FORMULAS'!$F$6,"")))</f>
        <v/>
      </c>
      <c r="L48" s="58" t="str">
        <f>+IF(OR(J48='11 FORMULAS'!$O$4,J48='11 FORMULAS'!$O$5),'11 FORMULAS'!$P$5,IF(J48='11 FORMULAS'!$O$6,'11 FORMULAS'!$P$6,""))</f>
        <v/>
      </c>
      <c r="M48" s="1"/>
      <c r="N48" s="58" t="str">
        <f>+IF(M48='11 FORMULAS'!$H$4,'11 FORMULAS'!$I$4,IF(M48='11 FORMULAS'!$H$5,'11 FORMULAS'!$I$5,""))</f>
        <v/>
      </c>
      <c r="O48" s="4"/>
      <c r="P48" s="4"/>
      <c r="Q48" s="4"/>
      <c r="R48" s="292" t="str">
        <f>+IFERROR(K48+N48,"")</f>
        <v/>
      </c>
      <c r="S48" s="292" t="str">
        <f>IF(L48='11 FORMULAS'!$P$5,S47-(S47*R48),S47)</f>
        <v/>
      </c>
      <c r="T48" s="292" t="str">
        <f>IF(L48='11 FORMULAS'!$P$6,T47-(T47*R48),T47)</f>
        <v/>
      </c>
      <c r="U48" s="467"/>
      <c r="V48" s="470"/>
      <c r="X48" s="288"/>
      <c r="Y48" s="289"/>
      <c r="Z48" s="289"/>
    </row>
    <row r="49" spans="1:26" ht="29.45" customHeight="1" thickBot="1" x14ac:dyDescent="0.3">
      <c r="A49" s="459"/>
      <c r="B49" s="465"/>
      <c r="C49" s="437"/>
      <c r="D49" s="440"/>
      <c r="E49" s="63">
        <v>4</v>
      </c>
      <c r="F49" s="209"/>
      <c r="G49" s="209"/>
      <c r="H49" s="209"/>
      <c r="I49" s="286" t="str">
        <f t="shared" si="16"/>
        <v xml:space="preserve">  </v>
      </c>
      <c r="J49" s="7"/>
      <c r="K49" s="59" t="str">
        <f>+IF(J49='11 FORMULAS'!$E$4,'11 FORMULAS'!$F$4,IF(J49='11 FORMULAS'!$E$5,'11 FORMULAS'!$F$5,IF(J49='11 FORMULAS'!$E$6,'11 FORMULAS'!$F$6,"")))</f>
        <v/>
      </c>
      <c r="L49" s="59" t="str">
        <f>+IF(OR(J49='11 FORMULAS'!$O$4,J49='11 FORMULAS'!$O$5),'11 FORMULAS'!$P$5,IF(J49='11 FORMULAS'!$O$6,'11 FORMULAS'!$P$6,""))</f>
        <v/>
      </c>
      <c r="M49" s="7"/>
      <c r="N49" s="59" t="str">
        <f>+IF(M49='11 FORMULAS'!$H$4,'11 FORMULAS'!$I$4,IF(M49='11 FORMULAS'!$H$5,'11 FORMULAS'!$I$5,""))</f>
        <v/>
      </c>
      <c r="O49" s="8"/>
      <c r="P49" s="8"/>
      <c r="Q49" s="8"/>
      <c r="R49" s="293" t="str">
        <f t="shared" ref="R49" si="22">+IFERROR(K49+N49,"")</f>
        <v/>
      </c>
      <c r="S49" s="293" t="str">
        <f>IF(L49='11 FORMULAS'!$P$5,S48-(S48*R49),S48)</f>
        <v/>
      </c>
      <c r="T49" s="293" t="str">
        <f>IF(L49='11 FORMULAS'!$P$6,T48-(T48*R49),T48)</f>
        <v/>
      </c>
      <c r="U49" s="468"/>
      <c r="V49" s="471"/>
    </row>
    <row r="50" spans="1:26" ht="29.45" customHeight="1" x14ac:dyDescent="0.25">
      <c r="A50" s="457" t="str">
        <f>'2 CONTEXTO E IDENTIFICACIÓN'!A17</f>
        <v>R12</v>
      </c>
      <c r="B50" s="463" t="str">
        <f>+'2 CONTEXTO E IDENTIFICACIÓN'!E17</f>
        <v xml:space="preserve">  </v>
      </c>
      <c r="C50" s="435" t="str">
        <f>+'3 PROBABIL E IMPACTO INHERENTE'!E18</f>
        <v/>
      </c>
      <c r="D50" s="438" t="str">
        <f>+'3 PROBABIL E IMPACTO INHERENTE'!M18</f>
        <v/>
      </c>
      <c r="E50" s="61">
        <v>1</v>
      </c>
      <c r="F50" s="64"/>
      <c r="G50" s="64"/>
      <c r="H50" s="64"/>
      <c r="I50" s="284" t="str">
        <f t="shared" si="16"/>
        <v xml:space="preserve">  </v>
      </c>
      <c r="J50" s="5"/>
      <c r="K50" s="57" t="str">
        <f>+IF(J50='11 FORMULAS'!$E$4,'11 FORMULAS'!$F$4,IF(J50='11 FORMULAS'!$E$5,'11 FORMULAS'!$F$5,IF(J50='11 FORMULAS'!$E$6,'11 FORMULAS'!$F$6,"")))</f>
        <v/>
      </c>
      <c r="L50" s="57" t="str">
        <f>+IF(OR(J50='11 FORMULAS'!$O$4,J50='11 FORMULAS'!$O$5),'11 FORMULAS'!$P$5,IF(J50='11 FORMULAS'!$O$6,'11 FORMULAS'!$P$6,""))</f>
        <v/>
      </c>
      <c r="M50" s="5"/>
      <c r="N50" s="57" t="str">
        <f>+IF(M50='11 FORMULAS'!$H$4,'11 FORMULAS'!$I$4,IF(M50='11 FORMULAS'!$H$5,'11 FORMULAS'!$I$5,""))</f>
        <v/>
      </c>
      <c r="O50" s="6"/>
      <c r="P50" s="6"/>
      <c r="Q50" s="6"/>
      <c r="R50" s="291" t="str">
        <f>+IFERROR(K50+N50,"")</f>
        <v/>
      </c>
      <c r="S50" s="291" t="str">
        <f>IF(L50='11 FORMULAS'!$P$5,C50-(C50*R50),C50)</f>
        <v/>
      </c>
      <c r="T50" s="291" t="str">
        <f>IF(L50='11 FORMULAS'!$P$6,D50-(D50*R50),D50)</f>
        <v/>
      </c>
      <c r="U50" s="466" t="str">
        <f>+IF(S53="","",S53)</f>
        <v/>
      </c>
      <c r="V50" s="469" t="str">
        <f>+IF(T53="","",T53)</f>
        <v/>
      </c>
      <c r="X50" s="288"/>
      <c r="Y50" s="289"/>
      <c r="Z50" s="289"/>
    </row>
    <row r="51" spans="1:26" ht="29.45" customHeight="1" x14ac:dyDescent="0.25">
      <c r="A51" s="458"/>
      <c r="B51" s="464"/>
      <c r="C51" s="436"/>
      <c r="D51" s="439"/>
      <c r="E51" s="62">
        <v>2</v>
      </c>
      <c r="F51" s="208"/>
      <c r="G51" s="208"/>
      <c r="H51" s="208"/>
      <c r="I51" s="285" t="str">
        <f t="shared" si="16"/>
        <v xml:space="preserve">  </v>
      </c>
      <c r="J51" s="1"/>
      <c r="K51" s="58" t="str">
        <f>+IF(J51='11 FORMULAS'!$E$4,'11 FORMULAS'!$F$4,IF(J51='11 FORMULAS'!$E$5,'11 FORMULAS'!$F$5,IF(J51='11 FORMULAS'!$E$6,'11 FORMULAS'!$F$6,"")))</f>
        <v/>
      </c>
      <c r="L51" s="58" t="str">
        <f>+IF(OR(J51='11 FORMULAS'!$O$4,J51='11 FORMULAS'!$O$5),'11 FORMULAS'!$P$5,IF(J51='11 FORMULAS'!$O$6,'11 FORMULAS'!$P$6,""))</f>
        <v/>
      </c>
      <c r="M51" s="1"/>
      <c r="N51" s="58" t="str">
        <f>+IF(M51='11 FORMULAS'!$H$4,'11 FORMULAS'!$I$4,IF(M51='11 FORMULAS'!$H$5,'11 FORMULAS'!$I$5,""))</f>
        <v/>
      </c>
      <c r="O51" s="4"/>
      <c r="P51" s="4"/>
      <c r="Q51" s="4"/>
      <c r="R51" s="292" t="str">
        <f t="shared" ref="R51" si="23">+IFERROR(K51+N51,"")</f>
        <v/>
      </c>
      <c r="S51" s="292" t="str">
        <f>IF(L51='11 FORMULAS'!$P$5,S50-(S50*R51),S50)</f>
        <v/>
      </c>
      <c r="T51" s="292" t="str">
        <f>IF(L51='11 FORMULAS'!$P$6,T50-(T50*R51),T50)</f>
        <v/>
      </c>
      <c r="U51" s="467"/>
      <c r="V51" s="470"/>
      <c r="X51" s="288"/>
      <c r="Y51" s="289"/>
      <c r="Z51" s="289"/>
    </row>
    <row r="52" spans="1:26" ht="29.45" customHeight="1" x14ac:dyDescent="0.25">
      <c r="A52" s="458"/>
      <c r="B52" s="464"/>
      <c r="C52" s="436"/>
      <c r="D52" s="439"/>
      <c r="E52" s="62">
        <v>3</v>
      </c>
      <c r="F52" s="208"/>
      <c r="G52" s="208"/>
      <c r="H52" s="208"/>
      <c r="I52" s="285" t="str">
        <f t="shared" si="16"/>
        <v xml:space="preserve">  </v>
      </c>
      <c r="J52" s="1"/>
      <c r="K52" s="58" t="str">
        <f>+IF(J52='11 FORMULAS'!$E$4,'11 FORMULAS'!$F$4,IF(J52='11 FORMULAS'!$E$5,'11 FORMULAS'!$F$5,IF(J52='11 FORMULAS'!$E$6,'11 FORMULAS'!$F$6,"")))</f>
        <v/>
      </c>
      <c r="L52" s="58" t="str">
        <f>+IF(OR(J52='11 FORMULAS'!$O$4,J52='11 FORMULAS'!$O$5),'11 FORMULAS'!$P$5,IF(J52='11 FORMULAS'!$O$6,'11 FORMULAS'!$P$6,""))</f>
        <v/>
      </c>
      <c r="M52" s="1"/>
      <c r="N52" s="58" t="str">
        <f>+IF(M52='11 FORMULAS'!$H$4,'11 FORMULAS'!$I$4,IF(M52='11 FORMULAS'!$H$5,'11 FORMULAS'!$I$5,""))</f>
        <v/>
      </c>
      <c r="O52" s="4"/>
      <c r="P52" s="4"/>
      <c r="Q52" s="4"/>
      <c r="R52" s="292" t="str">
        <f>+IFERROR(K52+N52,"")</f>
        <v/>
      </c>
      <c r="S52" s="292" t="str">
        <f>IF(L52='11 FORMULAS'!$P$5,S51-(S51*R52),S51)</f>
        <v/>
      </c>
      <c r="T52" s="292" t="str">
        <f>IF(L52='11 FORMULAS'!$P$6,T51-(T51*R52),T51)</f>
        <v/>
      </c>
      <c r="U52" s="467"/>
      <c r="V52" s="470"/>
      <c r="X52" s="288"/>
      <c r="Y52" s="289"/>
      <c r="Z52" s="289"/>
    </row>
    <row r="53" spans="1:26" ht="29.45" customHeight="1" thickBot="1" x14ac:dyDescent="0.3">
      <c r="A53" s="459"/>
      <c r="B53" s="465"/>
      <c r="C53" s="437"/>
      <c r="D53" s="440"/>
      <c r="E53" s="63">
        <v>4</v>
      </c>
      <c r="F53" s="209"/>
      <c r="G53" s="209"/>
      <c r="H53" s="209"/>
      <c r="I53" s="286" t="str">
        <f t="shared" si="16"/>
        <v xml:space="preserve">  </v>
      </c>
      <c r="J53" s="7"/>
      <c r="K53" s="59" t="str">
        <f>+IF(J53='11 FORMULAS'!$E$4,'11 FORMULAS'!$F$4,IF(J53='11 FORMULAS'!$E$5,'11 FORMULAS'!$F$5,IF(J53='11 FORMULAS'!$E$6,'11 FORMULAS'!$F$6,"")))</f>
        <v/>
      </c>
      <c r="L53" s="59" t="str">
        <f>+IF(OR(J53='11 FORMULAS'!$O$4,J53='11 FORMULAS'!$O$5),'11 FORMULAS'!$P$5,IF(J53='11 FORMULAS'!$O$6,'11 FORMULAS'!$P$6,""))</f>
        <v/>
      </c>
      <c r="M53" s="7"/>
      <c r="N53" s="59" t="str">
        <f>+IF(M53='11 FORMULAS'!$H$4,'11 FORMULAS'!$I$4,IF(M53='11 FORMULAS'!$H$5,'11 FORMULAS'!$I$5,""))</f>
        <v/>
      </c>
      <c r="O53" s="8"/>
      <c r="P53" s="8"/>
      <c r="Q53" s="8"/>
      <c r="R53" s="293" t="str">
        <f t="shared" ref="R53" si="24">+IFERROR(K53+N53,"")</f>
        <v/>
      </c>
      <c r="S53" s="293" t="str">
        <f>IF(L53='11 FORMULAS'!$P$5,S52-(S52*R53),S52)</f>
        <v/>
      </c>
      <c r="T53" s="293" t="str">
        <f>IF(L53='11 FORMULAS'!$P$6,T52-(T52*R53),T52)</f>
        <v/>
      </c>
      <c r="U53" s="468"/>
      <c r="V53" s="471"/>
    </row>
    <row r="54" spans="1:26" ht="29.45" customHeight="1" x14ac:dyDescent="0.25">
      <c r="A54" s="457" t="str">
        <f>'2 CONTEXTO E IDENTIFICACIÓN'!A18</f>
        <v>R13</v>
      </c>
      <c r="B54" s="463" t="str">
        <f>+'2 CONTEXTO E IDENTIFICACIÓN'!E18</f>
        <v xml:space="preserve">  </v>
      </c>
      <c r="C54" s="435" t="str">
        <f>+'3 PROBABIL E IMPACTO INHERENTE'!E19</f>
        <v/>
      </c>
      <c r="D54" s="438" t="str">
        <f>+'3 PROBABIL E IMPACTO INHERENTE'!M19</f>
        <v/>
      </c>
      <c r="E54" s="61">
        <v>1</v>
      </c>
      <c r="F54" s="64"/>
      <c r="G54" s="64"/>
      <c r="H54" s="64"/>
      <c r="I54" s="284" t="str">
        <f t="shared" si="16"/>
        <v xml:space="preserve">  </v>
      </c>
      <c r="J54" s="5"/>
      <c r="K54" s="57" t="str">
        <f>+IF(J54='11 FORMULAS'!$E$4,'11 FORMULAS'!$F$4,IF(J54='11 FORMULAS'!$E$5,'11 FORMULAS'!$F$5,IF(J54='11 FORMULAS'!$E$6,'11 FORMULAS'!$F$6,"")))</f>
        <v/>
      </c>
      <c r="L54" s="57" t="str">
        <f>+IF(OR(J54='11 FORMULAS'!$O$4,J54='11 FORMULAS'!$O$5),'11 FORMULAS'!$P$5,IF(J54='11 FORMULAS'!$O$6,'11 FORMULAS'!$P$6,""))</f>
        <v/>
      </c>
      <c r="M54" s="5"/>
      <c r="N54" s="57" t="str">
        <f>+IF(M54='11 FORMULAS'!$H$4,'11 FORMULAS'!$I$4,IF(M54='11 FORMULAS'!$H$5,'11 FORMULAS'!$I$5,""))</f>
        <v/>
      </c>
      <c r="O54" s="6"/>
      <c r="P54" s="6"/>
      <c r="Q54" s="6"/>
      <c r="R54" s="291" t="str">
        <f>+IFERROR(K54+N54,"")</f>
        <v/>
      </c>
      <c r="S54" s="291" t="str">
        <f>IF(L54='11 FORMULAS'!$P$5,C54-(C54*R54),C54)</f>
        <v/>
      </c>
      <c r="T54" s="291" t="str">
        <f>IF(L54='11 FORMULAS'!$P$6,D54-(D54*R54),D54)</f>
        <v/>
      </c>
      <c r="U54" s="466" t="str">
        <f>+IF(S57="","",S57)</f>
        <v/>
      </c>
      <c r="V54" s="469" t="str">
        <f>+IF(T57="","",T57)</f>
        <v/>
      </c>
      <c r="X54" s="288"/>
      <c r="Y54" s="289"/>
      <c r="Z54" s="289"/>
    </row>
    <row r="55" spans="1:26" ht="29.45" customHeight="1" x14ac:dyDescent="0.25">
      <c r="A55" s="458"/>
      <c r="B55" s="464"/>
      <c r="C55" s="436"/>
      <c r="D55" s="439"/>
      <c r="E55" s="62">
        <v>2</v>
      </c>
      <c r="F55" s="208"/>
      <c r="G55" s="208"/>
      <c r="H55" s="208"/>
      <c r="I55" s="285" t="str">
        <f t="shared" si="16"/>
        <v xml:space="preserve">  </v>
      </c>
      <c r="J55" s="1"/>
      <c r="K55" s="58" t="str">
        <f>+IF(J55='11 FORMULAS'!$E$4,'11 FORMULAS'!$F$4,IF(J55='11 FORMULAS'!$E$5,'11 FORMULAS'!$F$5,IF(J55='11 FORMULAS'!$E$6,'11 FORMULAS'!$F$6,"")))</f>
        <v/>
      </c>
      <c r="L55" s="58" t="str">
        <f>+IF(OR(J55='11 FORMULAS'!$O$4,J55='11 FORMULAS'!$O$5),'11 FORMULAS'!$P$5,IF(J55='11 FORMULAS'!$O$6,'11 FORMULAS'!$P$6,""))</f>
        <v/>
      </c>
      <c r="M55" s="1"/>
      <c r="N55" s="58" t="str">
        <f>+IF(M55='11 FORMULAS'!$H$4,'11 FORMULAS'!$I$4,IF(M55='11 FORMULAS'!$H$5,'11 FORMULAS'!$I$5,""))</f>
        <v/>
      </c>
      <c r="O55" s="4"/>
      <c r="P55" s="4"/>
      <c r="Q55" s="4"/>
      <c r="R55" s="292" t="str">
        <f t="shared" ref="R55" si="25">+IFERROR(K55+N55,"")</f>
        <v/>
      </c>
      <c r="S55" s="292" t="str">
        <f>IF(L55='11 FORMULAS'!$P$5,S54-(S54*R55),S54)</f>
        <v/>
      </c>
      <c r="T55" s="292" t="str">
        <f>IF(L55='11 FORMULAS'!$P$6,T54-(T54*R55),T54)</f>
        <v/>
      </c>
      <c r="U55" s="467"/>
      <c r="V55" s="470"/>
      <c r="X55" s="288"/>
      <c r="Y55" s="289"/>
      <c r="Z55" s="289"/>
    </row>
    <row r="56" spans="1:26" ht="29.45" customHeight="1" x14ac:dyDescent="0.25">
      <c r="A56" s="458"/>
      <c r="B56" s="464"/>
      <c r="C56" s="436"/>
      <c r="D56" s="439"/>
      <c r="E56" s="62">
        <v>3</v>
      </c>
      <c r="F56" s="208"/>
      <c r="G56" s="208"/>
      <c r="H56" s="208"/>
      <c r="I56" s="285" t="str">
        <f t="shared" si="16"/>
        <v xml:space="preserve">  </v>
      </c>
      <c r="J56" s="1"/>
      <c r="K56" s="58" t="str">
        <f>+IF(J56='11 FORMULAS'!$E$4,'11 FORMULAS'!$F$4,IF(J56='11 FORMULAS'!$E$5,'11 FORMULAS'!$F$5,IF(J56='11 FORMULAS'!$E$6,'11 FORMULAS'!$F$6,"")))</f>
        <v/>
      </c>
      <c r="L56" s="58" t="str">
        <f>+IF(OR(J56='11 FORMULAS'!$O$4,J56='11 FORMULAS'!$O$5),'11 FORMULAS'!$P$5,IF(J56='11 FORMULAS'!$O$6,'11 FORMULAS'!$P$6,""))</f>
        <v/>
      </c>
      <c r="M56" s="1"/>
      <c r="N56" s="58" t="str">
        <f>+IF(M56='11 FORMULAS'!$H$4,'11 FORMULAS'!$I$4,IF(M56='11 FORMULAS'!$H$5,'11 FORMULAS'!$I$5,""))</f>
        <v/>
      </c>
      <c r="O56" s="4"/>
      <c r="P56" s="4"/>
      <c r="Q56" s="4"/>
      <c r="R56" s="292" t="str">
        <f>+IFERROR(K56+N56,"")</f>
        <v/>
      </c>
      <c r="S56" s="292" t="str">
        <f>IF(L56='11 FORMULAS'!$P$5,S55-(S55*R56),S55)</f>
        <v/>
      </c>
      <c r="T56" s="292" t="str">
        <f>IF(L56='11 FORMULAS'!$P$6,T55-(T55*R56),T55)</f>
        <v/>
      </c>
      <c r="U56" s="467"/>
      <c r="V56" s="470"/>
      <c r="X56" s="288"/>
      <c r="Y56" s="289"/>
      <c r="Z56" s="289"/>
    </row>
    <row r="57" spans="1:26" ht="29.45" customHeight="1" thickBot="1" x14ac:dyDescent="0.3">
      <c r="A57" s="459"/>
      <c r="B57" s="465"/>
      <c r="C57" s="437"/>
      <c r="D57" s="440"/>
      <c r="E57" s="63">
        <v>4</v>
      </c>
      <c r="F57" s="209"/>
      <c r="G57" s="209"/>
      <c r="H57" s="209"/>
      <c r="I57" s="286" t="str">
        <f t="shared" si="16"/>
        <v xml:space="preserve">  </v>
      </c>
      <c r="J57" s="7"/>
      <c r="K57" s="59" t="str">
        <f>+IF(J57='11 FORMULAS'!$E$4,'11 FORMULAS'!$F$4,IF(J57='11 FORMULAS'!$E$5,'11 FORMULAS'!$F$5,IF(J57='11 FORMULAS'!$E$6,'11 FORMULAS'!$F$6,"")))</f>
        <v/>
      </c>
      <c r="L57" s="59" t="str">
        <f>+IF(OR(J57='11 FORMULAS'!$O$4,J57='11 FORMULAS'!$O$5),'11 FORMULAS'!$P$5,IF(J57='11 FORMULAS'!$O$6,'11 FORMULAS'!$P$6,""))</f>
        <v/>
      </c>
      <c r="M57" s="7"/>
      <c r="N57" s="59" t="str">
        <f>+IF(M57='11 FORMULAS'!$H$4,'11 FORMULAS'!$I$4,IF(M57='11 FORMULAS'!$H$5,'11 FORMULAS'!$I$5,""))</f>
        <v/>
      </c>
      <c r="O57" s="8"/>
      <c r="P57" s="8"/>
      <c r="Q57" s="8"/>
      <c r="R57" s="293" t="str">
        <f t="shared" ref="R57" si="26">+IFERROR(K57+N57,"")</f>
        <v/>
      </c>
      <c r="S57" s="293" t="str">
        <f>IF(L57='11 FORMULAS'!$P$5,S56-(S56*R57),S56)</f>
        <v/>
      </c>
      <c r="T57" s="293" t="str">
        <f>IF(L57='11 FORMULAS'!$P$6,T56-(T56*R57),T56)</f>
        <v/>
      </c>
      <c r="U57" s="468"/>
      <c r="V57" s="471"/>
    </row>
    <row r="58" spans="1:26" ht="29.45" customHeight="1" x14ac:dyDescent="0.25">
      <c r="A58" s="457" t="str">
        <f>'2 CONTEXTO E IDENTIFICACIÓN'!A19</f>
        <v>R14</v>
      </c>
      <c r="B58" s="463" t="str">
        <f>+'2 CONTEXTO E IDENTIFICACIÓN'!E19</f>
        <v xml:space="preserve">  </v>
      </c>
      <c r="C58" s="435" t="str">
        <f>+'3 PROBABIL E IMPACTO INHERENTE'!E20</f>
        <v/>
      </c>
      <c r="D58" s="438" t="str">
        <f>+'3 PROBABIL E IMPACTO INHERENTE'!M20</f>
        <v/>
      </c>
      <c r="E58" s="61">
        <v>1</v>
      </c>
      <c r="F58" s="64"/>
      <c r="G58" s="64"/>
      <c r="H58" s="64"/>
      <c r="I58" s="284" t="str">
        <f t="shared" si="16"/>
        <v xml:space="preserve">  </v>
      </c>
      <c r="J58" s="5"/>
      <c r="K58" s="57" t="str">
        <f>+IF(J58='11 FORMULAS'!$E$4,'11 FORMULAS'!$F$4,IF(J58='11 FORMULAS'!$E$5,'11 FORMULAS'!$F$5,IF(J58='11 FORMULAS'!$E$6,'11 FORMULAS'!$F$6,"")))</f>
        <v/>
      </c>
      <c r="L58" s="57" t="str">
        <f>+IF(OR(J58='11 FORMULAS'!$O$4,J58='11 FORMULAS'!$O$5),'11 FORMULAS'!$P$5,IF(J58='11 FORMULAS'!$O$6,'11 FORMULAS'!$P$6,""))</f>
        <v/>
      </c>
      <c r="M58" s="5"/>
      <c r="N58" s="57" t="str">
        <f>+IF(M58='11 FORMULAS'!$H$4,'11 FORMULAS'!$I$4,IF(M58='11 FORMULAS'!$H$5,'11 FORMULAS'!$I$5,""))</f>
        <v/>
      </c>
      <c r="O58" s="6"/>
      <c r="P58" s="6"/>
      <c r="Q58" s="6"/>
      <c r="R58" s="291" t="str">
        <f>+IFERROR(K58+N58,"")</f>
        <v/>
      </c>
      <c r="S58" s="291" t="str">
        <f>IF(L58='11 FORMULAS'!$P$5,C58-(C58*R58),C58)</f>
        <v/>
      </c>
      <c r="T58" s="291" t="str">
        <f>IF(L58='11 FORMULAS'!$P$6,D58-(D58*R58),D58)</f>
        <v/>
      </c>
      <c r="U58" s="466" t="str">
        <f>+IF(S61="","",S61)</f>
        <v/>
      </c>
      <c r="V58" s="469" t="str">
        <f>+IF(T61="","",T61)</f>
        <v/>
      </c>
      <c r="X58" s="288"/>
      <c r="Y58" s="289"/>
      <c r="Z58" s="289"/>
    </row>
    <row r="59" spans="1:26" ht="29.45" customHeight="1" x14ac:dyDescent="0.25">
      <c r="A59" s="458"/>
      <c r="B59" s="464"/>
      <c r="C59" s="436"/>
      <c r="D59" s="439"/>
      <c r="E59" s="62">
        <v>2</v>
      </c>
      <c r="F59" s="208"/>
      <c r="G59" s="208"/>
      <c r="H59" s="208"/>
      <c r="I59" s="285" t="str">
        <f t="shared" si="16"/>
        <v xml:space="preserve">  </v>
      </c>
      <c r="J59" s="1"/>
      <c r="K59" s="58" t="str">
        <f>+IF(J59='11 FORMULAS'!$E$4,'11 FORMULAS'!$F$4,IF(J59='11 FORMULAS'!$E$5,'11 FORMULAS'!$F$5,IF(J59='11 FORMULAS'!$E$6,'11 FORMULAS'!$F$6,"")))</f>
        <v/>
      </c>
      <c r="L59" s="58" t="str">
        <f>+IF(OR(J59='11 FORMULAS'!$O$4,J59='11 FORMULAS'!$O$5),'11 FORMULAS'!$P$5,IF(J59='11 FORMULAS'!$O$6,'11 FORMULAS'!$P$6,""))</f>
        <v/>
      </c>
      <c r="M59" s="1"/>
      <c r="N59" s="58" t="str">
        <f>+IF(M59='11 FORMULAS'!$H$4,'11 FORMULAS'!$I$4,IF(M59='11 FORMULAS'!$H$5,'11 FORMULAS'!$I$5,""))</f>
        <v/>
      </c>
      <c r="O59" s="4"/>
      <c r="P59" s="4"/>
      <c r="Q59" s="4"/>
      <c r="R59" s="292" t="str">
        <f t="shared" ref="R59" si="27">+IFERROR(K59+N59,"")</f>
        <v/>
      </c>
      <c r="S59" s="292" t="str">
        <f>IF(L59='11 FORMULAS'!$P$5,S58-(S58*R59),S58)</f>
        <v/>
      </c>
      <c r="T59" s="292" t="str">
        <f>IF(L59='11 FORMULAS'!$P$6,T58-(T58*R59),T58)</f>
        <v/>
      </c>
      <c r="U59" s="467"/>
      <c r="V59" s="470"/>
      <c r="X59" s="288"/>
      <c r="Y59" s="289"/>
      <c r="Z59" s="289"/>
    </row>
    <row r="60" spans="1:26" ht="29.45" customHeight="1" x14ac:dyDescent="0.25">
      <c r="A60" s="458"/>
      <c r="B60" s="464"/>
      <c r="C60" s="436"/>
      <c r="D60" s="439"/>
      <c r="E60" s="62">
        <v>3</v>
      </c>
      <c r="F60" s="208"/>
      <c r="G60" s="208"/>
      <c r="H60" s="208"/>
      <c r="I60" s="285" t="str">
        <f t="shared" si="16"/>
        <v xml:space="preserve">  </v>
      </c>
      <c r="J60" s="1"/>
      <c r="K60" s="58" t="str">
        <f>+IF(J60='11 FORMULAS'!$E$4,'11 FORMULAS'!$F$4,IF(J60='11 FORMULAS'!$E$5,'11 FORMULAS'!$F$5,IF(J60='11 FORMULAS'!$E$6,'11 FORMULAS'!$F$6,"")))</f>
        <v/>
      </c>
      <c r="L60" s="58" t="str">
        <f>+IF(OR(J60='11 FORMULAS'!$O$4,J60='11 FORMULAS'!$O$5),'11 FORMULAS'!$P$5,IF(J60='11 FORMULAS'!$O$6,'11 FORMULAS'!$P$6,""))</f>
        <v/>
      </c>
      <c r="M60" s="1"/>
      <c r="N60" s="58" t="str">
        <f>+IF(M60='11 FORMULAS'!$H$4,'11 FORMULAS'!$I$4,IF(M60='11 FORMULAS'!$H$5,'11 FORMULAS'!$I$5,""))</f>
        <v/>
      </c>
      <c r="O60" s="4"/>
      <c r="P60" s="4"/>
      <c r="Q60" s="4"/>
      <c r="R60" s="292" t="str">
        <f>+IFERROR(K60+N60,"")</f>
        <v/>
      </c>
      <c r="S60" s="292" t="str">
        <f>IF(L60='11 FORMULAS'!$P$5,S59-(S59*R60),S59)</f>
        <v/>
      </c>
      <c r="T60" s="292" t="str">
        <f>IF(L60='11 FORMULAS'!$P$6,T59-(T59*R60),T59)</f>
        <v/>
      </c>
      <c r="U60" s="467"/>
      <c r="V60" s="470"/>
      <c r="X60" s="288"/>
      <c r="Y60" s="289"/>
      <c r="Z60" s="289"/>
    </row>
    <row r="61" spans="1:26" ht="29.45" customHeight="1" thickBot="1" x14ac:dyDescent="0.3">
      <c r="A61" s="459"/>
      <c r="B61" s="465"/>
      <c r="C61" s="437"/>
      <c r="D61" s="440"/>
      <c r="E61" s="63">
        <v>4</v>
      </c>
      <c r="F61" s="209"/>
      <c r="G61" s="209"/>
      <c r="H61" s="209"/>
      <c r="I61" s="286" t="str">
        <f t="shared" si="16"/>
        <v xml:space="preserve">  </v>
      </c>
      <c r="J61" s="7"/>
      <c r="K61" s="59" t="str">
        <f>+IF(J61='11 FORMULAS'!$E$4,'11 FORMULAS'!$F$4,IF(J61='11 FORMULAS'!$E$5,'11 FORMULAS'!$F$5,IF(J61='11 FORMULAS'!$E$6,'11 FORMULAS'!$F$6,"")))</f>
        <v/>
      </c>
      <c r="L61" s="59" t="str">
        <f>+IF(OR(J61='11 FORMULAS'!$O$4,J61='11 FORMULAS'!$O$5),'11 FORMULAS'!$P$5,IF(J61='11 FORMULAS'!$O$6,'11 FORMULAS'!$P$6,""))</f>
        <v/>
      </c>
      <c r="M61" s="7"/>
      <c r="N61" s="59" t="str">
        <f>+IF(M61='11 FORMULAS'!$H$4,'11 FORMULAS'!$I$4,IF(M61='11 FORMULAS'!$H$5,'11 FORMULAS'!$I$5,""))</f>
        <v/>
      </c>
      <c r="O61" s="8"/>
      <c r="P61" s="8"/>
      <c r="Q61" s="8"/>
      <c r="R61" s="293" t="str">
        <f t="shared" ref="R61" si="28">+IFERROR(K61+N61,"")</f>
        <v/>
      </c>
      <c r="S61" s="293" t="str">
        <f>IF(L61='11 FORMULAS'!$P$5,S60-(S60*R61),S60)</f>
        <v/>
      </c>
      <c r="T61" s="293" t="str">
        <f>IF(L61='11 FORMULAS'!$P$6,T60-(T60*R61),T60)</f>
        <v/>
      </c>
      <c r="U61" s="468"/>
      <c r="V61" s="471"/>
    </row>
    <row r="62" spans="1:26" ht="29.45" customHeight="1" x14ac:dyDescent="0.25">
      <c r="A62" s="457" t="str">
        <f>'2 CONTEXTO E IDENTIFICACIÓN'!A20</f>
        <v>R15</v>
      </c>
      <c r="B62" s="463" t="str">
        <f>+'2 CONTEXTO E IDENTIFICACIÓN'!E20</f>
        <v xml:space="preserve">  </v>
      </c>
      <c r="C62" s="435" t="str">
        <f>+'3 PROBABIL E IMPACTO INHERENTE'!E21</f>
        <v/>
      </c>
      <c r="D62" s="438" t="str">
        <f>+'3 PROBABIL E IMPACTO INHERENTE'!M21</f>
        <v/>
      </c>
      <c r="E62" s="61">
        <v>1</v>
      </c>
      <c r="F62" s="64"/>
      <c r="G62" s="64"/>
      <c r="H62" s="64"/>
      <c r="I62" s="284" t="str">
        <f t="shared" si="16"/>
        <v xml:space="preserve">  </v>
      </c>
      <c r="J62" s="5"/>
      <c r="K62" s="57" t="str">
        <f>+IF(J62='11 FORMULAS'!$E$4,'11 FORMULAS'!$F$4,IF(J62='11 FORMULAS'!$E$5,'11 FORMULAS'!$F$5,IF(J62='11 FORMULAS'!$E$6,'11 FORMULAS'!$F$6,"")))</f>
        <v/>
      </c>
      <c r="L62" s="57" t="str">
        <f>+IF(OR(J62='11 FORMULAS'!$O$4,J62='11 FORMULAS'!$O$5),'11 FORMULAS'!$P$5,IF(J62='11 FORMULAS'!$O$6,'11 FORMULAS'!$P$6,""))</f>
        <v/>
      </c>
      <c r="M62" s="5"/>
      <c r="N62" s="57" t="str">
        <f>+IF(M62='11 FORMULAS'!$H$4,'11 FORMULAS'!$I$4,IF(M62='11 FORMULAS'!$H$5,'11 FORMULAS'!$I$5,""))</f>
        <v/>
      </c>
      <c r="O62" s="6"/>
      <c r="P62" s="6"/>
      <c r="Q62" s="6"/>
      <c r="R62" s="291" t="str">
        <f>+IFERROR(K62+N62,"")</f>
        <v/>
      </c>
      <c r="S62" s="291" t="str">
        <f>IF(L62='11 FORMULAS'!$P$5,C62-(C62*R62),C62)</f>
        <v/>
      </c>
      <c r="T62" s="291" t="str">
        <f>IF(L62='11 FORMULAS'!$P$6,D62-(D62*R62),D62)</f>
        <v/>
      </c>
      <c r="U62" s="466" t="str">
        <f>+IF(S65="","",S65)</f>
        <v/>
      </c>
      <c r="V62" s="469" t="str">
        <f>+IF(T65="","",T65)</f>
        <v/>
      </c>
      <c r="X62" s="288"/>
      <c r="Y62" s="289"/>
      <c r="Z62" s="289"/>
    </row>
    <row r="63" spans="1:26" ht="29.45" customHeight="1" x14ac:dyDescent="0.25">
      <c r="A63" s="458"/>
      <c r="B63" s="464"/>
      <c r="C63" s="436"/>
      <c r="D63" s="439"/>
      <c r="E63" s="62">
        <v>2</v>
      </c>
      <c r="F63" s="208"/>
      <c r="G63" s="208"/>
      <c r="H63" s="208"/>
      <c r="I63" s="285" t="str">
        <f t="shared" si="16"/>
        <v xml:space="preserve">  </v>
      </c>
      <c r="J63" s="1"/>
      <c r="K63" s="58" t="str">
        <f>+IF(J63='11 FORMULAS'!$E$4,'11 FORMULAS'!$F$4,IF(J63='11 FORMULAS'!$E$5,'11 FORMULAS'!$F$5,IF(J63='11 FORMULAS'!$E$6,'11 FORMULAS'!$F$6,"")))</f>
        <v/>
      </c>
      <c r="L63" s="58" t="str">
        <f>+IF(OR(J63='11 FORMULAS'!$O$4,J63='11 FORMULAS'!$O$5),'11 FORMULAS'!$P$5,IF(J63='11 FORMULAS'!$O$6,'11 FORMULAS'!$P$6,""))</f>
        <v/>
      </c>
      <c r="M63" s="1"/>
      <c r="N63" s="58" t="str">
        <f>+IF(M63='11 FORMULAS'!$H$4,'11 FORMULAS'!$I$4,IF(M63='11 FORMULAS'!$H$5,'11 FORMULAS'!$I$5,""))</f>
        <v/>
      </c>
      <c r="O63" s="4"/>
      <c r="P63" s="4"/>
      <c r="Q63" s="4"/>
      <c r="R63" s="292" t="str">
        <f t="shared" ref="R63" si="29">+IFERROR(K63+N63,"")</f>
        <v/>
      </c>
      <c r="S63" s="292" t="str">
        <f>IF(L63='11 FORMULAS'!$P$5,S62-(S62*R63),S62)</f>
        <v/>
      </c>
      <c r="T63" s="292" t="str">
        <f>IF(L63='11 FORMULAS'!$P$6,T62-(T62*R63),T62)</f>
        <v/>
      </c>
      <c r="U63" s="467"/>
      <c r="V63" s="470"/>
      <c r="X63" s="288"/>
      <c r="Y63" s="289"/>
      <c r="Z63" s="289"/>
    </row>
    <row r="64" spans="1:26" ht="29.45" customHeight="1" x14ac:dyDescent="0.25">
      <c r="A64" s="458"/>
      <c r="B64" s="464"/>
      <c r="C64" s="436"/>
      <c r="D64" s="439"/>
      <c r="E64" s="62">
        <v>3</v>
      </c>
      <c r="F64" s="208"/>
      <c r="G64" s="208"/>
      <c r="H64" s="208"/>
      <c r="I64" s="285" t="str">
        <f t="shared" si="16"/>
        <v xml:space="preserve">  </v>
      </c>
      <c r="J64" s="1"/>
      <c r="K64" s="58" t="str">
        <f>+IF(J64='11 FORMULAS'!$E$4,'11 FORMULAS'!$F$4,IF(J64='11 FORMULAS'!$E$5,'11 FORMULAS'!$F$5,IF(J64='11 FORMULAS'!$E$6,'11 FORMULAS'!$F$6,"")))</f>
        <v/>
      </c>
      <c r="L64" s="58" t="str">
        <f>+IF(OR(J64='11 FORMULAS'!$O$4,J64='11 FORMULAS'!$O$5),'11 FORMULAS'!$P$5,IF(J64='11 FORMULAS'!$O$6,'11 FORMULAS'!$P$6,""))</f>
        <v/>
      </c>
      <c r="M64" s="1"/>
      <c r="N64" s="58" t="str">
        <f>+IF(M64='11 FORMULAS'!$H$4,'11 FORMULAS'!$I$4,IF(M64='11 FORMULAS'!$H$5,'11 FORMULAS'!$I$5,""))</f>
        <v/>
      </c>
      <c r="O64" s="4"/>
      <c r="P64" s="4"/>
      <c r="Q64" s="4"/>
      <c r="R64" s="292" t="str">
        <f>+IFERROR(K64+N64,"")</f>
        <v/>
      </c>
      <c r="S64" s="292" t="str">
        <f>IF(L64='11 FORMULAS'!$P$5,S63-(S63*R64),S63)</f>
        <v/>
      </c>
      <c r="T64" s="292" t="str">
        <f>IF(L64='11 FORMULAS'!$P$6,T63-(T63*R64),T63)</f>
        <v/>
      </c>
      <c r="U64" s="467"/>
      <c r="V64" s="470"/>
      <c r="X64" s="288"/>
      <c r="Y64" s="289"/>
      <c r="Z64" s="289"/>
    </row>
    <row r="65" spans="1:26" ht="29.45" customHeight="1" thickBot="1" x14ac:dyDescent="0.3">
      <c r="A65" s="459"/>
      <c r="B65" s="465"/>
      <c r="C65" s="437"/>
      <c r="D65" s="440"/>
      <c r="E65" s="63">
        <v>4</v>
      </c>
      <c r="F65" s="209"/>
      <c r="G65" s="209"/>
      <c r="H65" s="209"/>
      <c r="I65" s="286" t="str">
        <f t="shared" si="16"/>
        <v xml:space="preserve">  </v>
      </c>
      <c r="J65" s="7"/>
      <c r="K65" s="59" t="str">
        <f>+IF(J65='11 FORMULAS'!$E$4,'11 FORMULAS'!$F$4,IF(J65='11 FORMULAS'!$E$5,'11 FORMULAS'!$F$5,IF(J65='11 FORMULAS'!$E$6,'11 FORMULAS'!$F$6,"")))</f>
        <v/>
      </c>
      <c r="L65" s="59" t="str">
        <f>+IF(OR(J65='11 FORMULAS'!$O$4,J65='11 FORMULAS'!$O$5),'11 FORMULAS'!$P$5,IF(J65='11 FORMULAS'!$O$6,'11 FORMULAS'!$P$6,""))</f>
        <v/>
      </c>
      <c r="M65" s="7"/>
      <c r="N65" s="59" t="str">
        <f>+IF(M65='11 FORMULAS'!$H$4,'11 FORMULAS'!$I$4,IF(M65='11 FORMULAS'!$H$5,'11 FORMULAS'!$I$5,""))</f>
        <v/>
      </c>
      <c r="O65" s="8"/>
      <c r="P65" s="8"/>
      <c r="Q65" s="8"/>
      <c r="R65" s="293" t="str">
        <f t="shared" ref="R65" si="30">+IFERROR(K65+N65,"")</f>
        <v/>
      </c>
      <c r="S65" s="293" t="str">
        <f>IF(L65='11 FORMULAS'!$P$5,S64-(S64*R65),S64)</f>
        <v/>
      </c>
      <c r="T65" s="293" t="str">
        <f>IF(L65='11 FORMULAS'!$P$6,T64-(T64*R65),T64)</f>
        <v/>
      </c>
      <c r="U65" s="468"/>
      <c r="V65" s="471"/>
    </row>
    <row r="66" spans="1:26" ht="29.45" customHeight="1" x14ac:dyDescent="0.25">
      <c r="A66" s="457" t="str">
        <f>'2 CONTEXTO E IDENTIFICACIÓN'!A21</f>
        <v>R16</v>
      </c>
      <c r="B66" s="463" t="str">
        <f>+'2 CONTEXTO E IDENTIFICACIÓN'!E21</f>
        <v xml:space="preserve">  </v>
      </c>
      <c r="C66" s="435" t="str">
        <f>+'3 PROBABIL E IMPACTO INHERENTE'!E22</f>
        <v/>
      </c>
      <c r="D66" s="438" t="str">
        <f>+'3 PROBABIL E IMPACTO INHERENTE'!M22</f>
        <v/>
      </c>
      <c r="E66" s="61">
        <v>1</v>
      </c>
      <c r="F66" s="64"/>
      <c r="G66" s="64"/>
      <c r="H66" s="64"/>
      <c r="I66" s="284" t="str">
        <f t="shared" si="16"/>
        <v xml:space="preserve">  </v>
      </c>
      <c r="J66" s="5"/>
      <c r="K66" s="57" t="str">
        <f>+IF(J66='11 FORMULAS'!$E$4,'11 FORMULAS'!$F$4,IF(J66='11 FORMULAS'!$E$5,'11 FORMULAS'!$F$5,IF(J66='11 FORMULAS'!$E$6,'11 FORMULAS'!$F$6,"")))</f>
        <v/>
      </c>
      <c r="L66" s="57" t="str">
        <f>+IF(OR(J66='11 FORMULAS'!$O$4,J66='11 FORMULAS'!$O$5),'11 FORMULAS'!$P$5,IF(J66='11 FORMULAS'!$O$6,'11 FORMULAS'!$P$6,""))</f>
        <v/>
      </c>
      <c r="M66" s="5"/>
      <c r="N66" s="57" t="str">
        <f>+IF(M66='11 FORMULAS'!$H$4,'11 FORMULAS'!$I$4,IF(M66='11 FORMULAS'!$H$5,'11 FORMULAS'!$I$5,""))</f>
        <v/>
      </c>
      <c r="O66" s="6"/>
      <c r="P66" s="6"/>
      <c r="Q66" s="6"/>
      <c r="R66" s="291" t="str">
        <f>+IFERROR(K66+N66,"")</f>
        <v/>
      </c>
      <c r="S66" s="291" t="str">
        <f>IF(L66='11 FORMULAS'!$P$5,C66-(C66*R66),C66)</f>
        <v/>
      </c>
      <c r="T66" s="291" t="str">
        <f>IF(L66='11 FORMULAS'!$P$6,D66-(D66*R66),D66)</f>
        <v/>
      </c>
      <c r="U66" s="466" t="str">
        <f>+IF(S69="","",S69)</f>
        <v/>
      </c>
      <c r="V66" s="469" t="str">
        <f>+IF(T69="","",T69)</f>
        <v/>
      </c>
      <c r="X66" s="288"/>
      <c r="Y66" s="289"/>
      <c r="Z66" s="289"/>
    </row>
    <row r="67" spans="1:26" ht="29.45" customHeight="1" x14ac:dyDescent="0.25">
      <c r="A67" s="458"/>
      <c r="B67" s="464"/>
      <c r="C67" s="436"/>
      <c r="D67" s="439"/>
      <c r="E67" s="62">
        <v>2</v>
      </c>
      <c r="F67" s="208"/>
      <c r="G67" s="208"/>
      <c r="H67" s="208"/>
      <c r="I67" s="285" t="str">
        <f t="shared" si="16"/>
        <v xml:space="preserve">  </v>
      </c>
      <c r="J67" s="1"/>
      <c r="K67" s="58" t="str">
        <f>+IF(J67='11 FORMULAS'!$E$4,'11 FORMULAS'!$F$4,IF(J67='11 FORMULAS'!$E$5,'11 FORMULAS'!$F$5,IF(J67='11 FORMULAS'!$E$6,'11 FORMULAS'!$F$6,"")))</f>
        <v/>
      </c>
      <c r="L67" s="58" t="str">
        <f>+IF(OR(J67='11 FORMULAS'!$O$4,J67='11 FORMULAS'!$O$5),'11 FORMULAS'!$P$5,IF(J67='11 FORMULAS'!$O$6,'11 FORMULAS'!$P$6,""))</f>
        <v/>
      </c>
      <c r="M67" s="1"/>
      <c r="N67" s="58" t="str">
        <f>+IF(M67='11 FORMULAS'!$H$4,'11 FORMULAS'!$I$4,IF(M67='11 FORMULAS'!$H$5,'11 FORMULAS'!$I$5,""))</f>
        <v/>
      </c>
      <c r="O67" s="4"/>
      <c r="P67" s="4"/>
      <c r="Q67" s="4"/>
      <c r="R67" s="292" t="str">
        <f t="shared" ref="R67" si="31">+IFERROR(K67+N67,"")</f>
        <v/>
      </c>
      <c r="S67" s="292" t="str">
        <f>IF(L67='11 FORMULAS'!$P$5,S66-(S66*R67),S66)</f>
        <v/>
      </c>
      <c r="T67" s="292" t="str">
        <f>IF(L67='11 FORMULAS'!$P$6,T66-(T66*R67),T66)</f>
        <v/>
      </c>
      <c r="U67" s="467"/>
      <c r="V67" s="470"/>
      <c r="X67" s="288"/>
      <c r="Y67" s="289"/>
      <c r="Z67" s="289"/>
    </row>
    <row r="68" spans="1:26" ht="29.45" customHeight="1" x14ac:dyDescent="0.25">
      <c r="A68" s="458"/>
      <c r="B68" s="464"/>
      <c r="C68" s="436"/>
      <c r="D68" s="439"/>
      <c r="E68" s="62">
        <v>3</v>
      </c>
      <c r="F68" s="208"/>
      <c r="G68" s="208"/>
      <c r="H68" s="208"/>
      <c r="I68" s="285" t="str">
        <f t="shared" si="16"/>
        <v xml:space="preserve">  </v>
      </c>
      <c r="J68" s="1"/>
      <c r="K68" s="58" t="str">
        <f>+IF(J68='11 FORMULAS'!$E$4,'11 FORMULAS'!$F$4,IF(J68='11 FORMULAS'!$E$5,'11 FORMULAS'!$F$5,IF(J68='11 FORMULAS'!$E$6,'11 FORMULAS'!$F$6,"")))</f>
        <v/>
      </c>
      <c r="L68" s="58" t="str">
        <f>+IF(OR(J68='11 FORMULAS'!$O$4,J68='11 FORMULAS'!$O$5),'11 FORMULAS'!$P$5,IF(J68='11 FORMULAS'!$O$6,'11 FORMULAS'!$P$6,""))</f>
        <v/>
      </c>
      <c r="M68" s="1"/>
      <c r="N68" s="58" t="str">
        <f>+IF(M68='11 FORMULAS'!$H$4,'11 FORMULAS'!$I$4,IF(M68='11 FORMULAS'!$H$5,'11 FORMULAS'!$I$5,""))</f>
        <v/>
      </c>
      <c r="O68" s="4"/>
      <c r="P68" s="4"/>
      <c r="Q68" s="4"/>
      <c r="R68" s="292" t="str">
        <f>+IFERROR(K68+N68,"")</f>
        <v/>
      </c>
      <c r="S68" s="292" t="str">
        <f>IF(L68='11 FORMULAS'!$P$5,S67-(S67*R68),S67)</f>
        <v/>
      </c>
      <c r="T68" s="292" t="str">
        <f>IF(L68='11 FORMULAS'!$P$6,T67-(T67*R68),T67)</f>
        <v/>
      </c>
      <c r="U68" s="467"/>
      <c r="V68" s="470"/>
      <c r="X68" s="288"/>
      <c r="Y68" s="289"/>
      <c r="Z68" s="289"/>
    </row>
    <row r="69" spans="1:26" ht="29.45" customHeight="1" thickBot="1" x14ac:dyDescent="0.3">
      <c r="A69" s="459"/>
      <c r="B69" s="465"/>
      <c r="C69" s="437"/>
      <c r="D69" s="440"/>
      <c r="E69" s="63">
        <v>4</v>
      </c>
      <c r="F69" s="209"/>
      <c r="G69" s="209"/>
      <c r="H69" s="209"/>
      <c r="I69" s="286" t="str">
        <f t="shared" si="16"/>
        <v xml:space="preserve">  </v>
      </c>
      <c r="J69" s="7"/>
      <c r="K69" s="59" t="str">
        <f>+IF(J69='11 FORMULAS'!$E$4,'11 FORMULAS'!$F$4,IF(J69='11 FORMULAS'!$E$5,'11 FORMULAS'!$F$5,IF(J69='11 FORMULAS'!$E$6,'11 FORMULAS'!$F$6,"")))</f>
        <v/>
      </c>
      <c r="L69" s="59" t="str">
        <f>+IF(OR(J69='11 FORMULAS'!$O$4,J69='11 FORMULAS'!$O$5),'11 FORMULAS'!$P$5,IF(J69='11 FORMULAS'!$O$6,'11 FORMULAS'!$P$6,""))</f>
        <v/>
      </c>
      <c r="M69" s="7"/>
      <c r="N69" s="59" t="str">
        <f>+IF(M69='11 FORMULAS'!$H$4,'11 FORMULAS'!$I$4,IF(M69='11 FORMULAS'!$H$5,'11 FORMULAS'!$I$5,""))</f>
        <v/>
      </c>
      <c r="O69" s="8"/>
      <c r="P69" s="8"/>
      <c r="Q69" s="8"/>
      <c r="R69" s="293" t="str">
        <f t="shared" ref="R69" si="32">+IFERROR(K69+N69,"")</f>
        <v/>
      </c>
      <c r="S69" s="293" t="str">
        <f>IF(L69='11 FORMULAS'!$P$5,S68-(S68*R69),S68)</f>
        <v/>
      </c>
      <c r="T69" s="293" t="str">
        <f>IF(L69='11 FORMULAS'!$P$6,T68-(T68*R69),T68)</f>
        <v/>
      </c>
      <c r="U69" s="468"/>
      <c r="V69" s="471"/>
    </row>
    <row r="70" spans="1:26" ht="29.45" customHeight="1" x14ac:dyDescent="0.25">
      <c r="A70" s="457" t="str">
        <f>'2 CONTEXTO E IDENTIFICACIÓN'!A22</f>
        <v>R17</v>
      </c>
      <c r="B70" s="463" t="str">
        <f>+'2 CONTEXTO E IDENTIFICACIÓN'!E22</f>
        <v xml:space="preserve">  </v>
      </c>
      <c r="C70" s="435" t="str">
        <f>+'3 PROBABIL E IMPACTO INHERENTE'!E23</f>
        <v/>
      </c>
      <c r="D70" s="438" t="str">
        <f>+'3 PROBABIL E IMPACTO INHERENTE'!M23</f>
        <v/>
      </c>
      <c r="E70" s="61">
        <v>1</v>
      </c>
      <c r="F70" s="64"/>
      <c r="G70" s="64"/>
      <c r="H70" s="64"/>
      <c r="I70" s="284" t="str">
        <f t="shared" ref="I70:I85" si="33">+CONCATENATE(F70," ",G70," ",H70)</f>
        <v xml:space="preserve">  </v>
      </c>
      <c r="J70" s="5"/>
      <c r="K70" s="57" t="str">
        <f>+IF(J70='11 FORMULAS'!$E$4,'11 FORMULAS'!$F$4,IF(J70='11 FORMULAS'!$E$5,'11 FORMULAS'!$F$5,IF(J70='11 FORMULAS'!$E$6,'11 FORMULAS'!$F$6,"")))</f>
        <v/>
      </c>
      <c r="L70" s="57" t="str">
        <f>+IF(OR(J70='11 FORMULAS'!$O$4,J70='11 FORMULAS'!$O$5),'11 FORMULAS'!$P$5,IF(J70='11 FORMULAS'!$O$6,'11 FORMULAS'!$P$6,""))</f>
        <v/>
      </c>
      <c r="M70" s="5"/>
      <c r="N70" s="57" t="str">
        <f>+IF(M70='11 FORMULAS'!$H$4,'11 FORMULAS'!$I$4,IF(M70='11 FORMULAS'!$H$5,'11 FORMULAS'!$I$5,""))</f>
        <v/>
      </c>
      <c r="O70" s="6"/>
      <c r="P70" s="6"/>
      <c r="Q70" s="6"/>
      <c r="R70" s="291" t="str">
        <f>+IFERROR(K70+N70,"")</f>
        <v/>
      </c>
      <c r="S70" s="291" t="str">
        <f>IF(L70='11 FORMULAS'!$P$5,C70-(C70*R70),C70)</f>
        <v/>
      </c>
      <c r="T70" s="291" t="str">
        <f>IF(L70='11 FORMULAS'!$P$6,D70-(D70*R70),D70)</f>
        <v/>
      </c>
      <c r="U70" s="466" t="str">
        <f>+IF(S73="","",S73)</f>
        <v/>
      </c>
      <c r="V70" s="469" t="str">
        <f>+IF(T73="","",T73)</f>
        <v/>
      </c>
      <c r="X70" s="288"/>
      <c r="Y70" s="289"/>
      <c r="Z70" s="289"/>
    </row>
    <row r="71" spans="1:26" ht="29.45" customHeight="1" x14ac:dyDescent="0.25">
      <c r="A71" s="458"/>
      <c r="B71" s="464"/>
      <c r="C71" s="436"/>
      <c r="D71" s="439"/>
      <c r="E71" s="62">
        <v>2</v>
      </c>
      <c r="F71" s="208"/>
      <c r="G71" s="208"/>
      <c r="H71" s="208"/>
      <c r="I71" s="285" t="str">
        <f t="shared" si="33"/>
        <v xml:space="preserve">  </v>
      </c>
      <c r="J71" s="1"/>
      <c r="K71" s="58" t="str">
        <f>+IF(J71='11 FORMULAS'!$E$4,'11 FORMULAS'!$F$4,IF(J71='11 FORMULAS'!$E$5,'11 FORMULAS'!$F$5,IF(J71='11 FORMULAS'!$E$6,'11 FORMULAS'!$F$6,"")))</f>
        <v/>
      </c>
      <c r="L71" s="58" t="str">
        <f>+IF(OR(J71='11 FORMULAS'!$O$4,J71='11 FORMULAS'!$O$5),'11 FORMULAS'!$P$5,IF(J71='11 FORMULAS'!$O$6,'11 FORMULAS'!$P$6,""))</f>
        <v/>
      </c>
      <c r="M71" s="1"/>
      <c r="N71" s="58" t="str">
        <f>+IF(M71='11 FORMULAS'!$H$4,'11 FORMULAS'!$I$4,IF(M71='11 FORMULAS'!$H$5,'11 FORMULAS'!$I$5,""))</f>
        <v/>
      </c>
      <c r="O71" s="4"/>
      <c r="P71" s="4"/>
      <c r="Q71" s="4"/>
      <c r="R71" s="292" t="str">
        <f t="shared" ref="R71" si="34">+IFERROR(K71+N71,"")</f>
        <v/>
      </c>
      <c r="S71" s="292" t="str">
        <f>IF(L71='11 FORMULAS'!$P$5,S70-(S70*R71),S70)</f>
        <v/>
      </c>
      <c r="T71" s="292" t="str">
        <f>IF(L71='11 FORMULAS'!$P$6,T70-(T70*R71),T70)</f>
        <v/>
      </c>
      <c r="U71" s="467"/>
      <c r="V71" s="470"/>
      <c r="X71" s="288"/>
      <c r="Y71" s="289"/>
      <c r="Z71" s="289"/>
    </row>
    <row r="72" spans="1:26" ht="29.45" customHeight="1" x14ac:dyDescent="0.25">
      <c r="A72" s="458"/>
      <c r="B72" s="464"/>
      <c r="C72" s="436"/>
      <c r="D72" s="439"/>
      <c r="E72" s="62">
        <v>3</v>
      </c>
      <c r="F72" s="208"/>
      <c r="G72" s="208"/>
      <c r="H72" s="208"/>
      <c r="I72" s="285" t="str">
        <f t="shared" si="33"/>
        <v xml:space="preserve">  </v>
      </c>
      <c r="J72" s="1"/>
      <c r="K72" s="58" t="str">
        <f>+IF(J72='11 FORMULAS'!$E$4,'11 FORMULAS'!$F$4,IF(J72='11 FORMULAS'!$E$5,'11 FORMULAS'!$F$5,IF(J72='11 FORMULAS'!$E$6,'11 FORMULAS'!$F$6,"")))</f>
        <v/>
      </c>
      <c r="L72" s="58" t="str">
        <f>+IF(OR(J72='11 FORMULAS'!$O$4,J72='11 FORMULAS'!$O$5),'11 FORMULAS'!$P$5,IF(J72='11 FORMULAS'!$O$6,'11 FORMULAS'!$P$6,""))</f>
        <v/>
      </c>
      <c r="M72" s="1"/>
      <c r="N72" s="58" t="str">
        <f>+IF(M72='11 FORMULAS'!$H$4,'11 FORMULAS'!$I$4,IF(M72='11 FORMULAS'!$H$5,'11 FORMULAS'!$I$5,""))</f>
        <v/>
      </c>
      <c r="O72" s="4"/>
      <c r="P72" s="4"/>
      <c r="Q72" s="4"/>
      <c r="R72" s="292" t="str">
        <f>+IFERROR(K72+N72,"")</f>
        <v/>
      </c>
      <c r="S72" s="292" t="str">
        <f>IF(L72='11 FORMULAS'!$P$5,S71-(S71*R72),S71)</f>
        <v/>
      </c>
      <c r="T72" s="292" t="str">
        <f>IF(L72='11 FORMULAS'!$P$6,T71-(T71*R72),T71)</f>
        <v/>
      </c>
      <c r="U72" s="467"/>
      <c r="V72" s="470"/>
      <c r="X72" s="288"/>
      <c r="Y72" s="289"/>
      <c r="Z72" s="289"/>
    </row>
    <row r="73" spans="1:26" ht="29.45" customHeight="1" thickBot="1" x14ac:dyDescent="0.3">
      <c r="A73" s="459"/>
      <c r="B73" s="465"/>
      <c r="C73" s="437"/>
      <c r="D73" s="440"/>
      <c r="E73" s="63">
        <v>4</v>
      </c>
      <c r="F73" s="209"/>
      <c r="G73" s="209"/>
      <c r="H73" s="209"/>
      <c r="I73" s="286" t="str">
        <f t="shared" si="33"/>
        <v xml:space="preserve">  </v>
      </c>
      <c r="J73" s="7"/>
      <c r="K73" s="59" t="str">
        <f>+IF(J73='11 FORMULAS'!$E$4,'11 FORMULAS'!$F$4,IF(J73='11 FORMULAS'!$E$5,'11 FORMULAS'!$F$5,IF(J73='11 FORMULAS'!$E$6,'11 FORMULAS'!$F$6,"")))</f>
        <v/>
      </c>
      <c r="L73" s="59" t="str">
        <f>+IF(OR(J73='11 FORMULAS'!$O$4,J73='11 FORMULAS'!$O$5),'11 FORMULAS'!$P$5,IF(J73='11 FORMULAS'!$O$6,'11 FORMULAS'!$P$6,""))</f>
        <v/>
      </c>
      <c r="M73" s="7"/>
      <c r="N73" s="59" t="str">
        <f>+IF(M73='11 FORMULAS'!$H$4,'11 FORMULAS'!$I$4,IF(M73='11 FORMULAS'!$H$5,'11 FORMULAS'!$I$5,""))</f>
        <v/>
      </c>
      <c r="O73" s="8"/>
      <c r="P73" s="8"/>
      <c r="Q73" s="8"/>
      <c r="R73" s="293" t="str">
        <f t="shared" ref="R73" si="35">+IFERROR(K73+N73,"")</f>
        <v/>
      </c>
      <c r="S73" s="293" t="str">
        <f>IF(L73='11 FORMULAS'!$P$5,S72-(S72*R73),S72)</f>
        <v/>
      </c>
      <c r="T73" s="293" t="str">
        <f>IF(L73='11 FORMULAS'!$P$6,T72-(T72*R73),T72)</f>
        <v/>
      </c>
      <c r="U73" s="468"/>
      <c r="V73" s="471"/>
    </row>
    <row r="74" spans="1:26" ht="29.45" customHeight="1" x14ac:dyDescent="0.25">
      <c r="A74" s="457" t="str">
        <f>'2 CONTEXTO E IDENTIFICACIÓN'!A23</f>
        <v>R18</v>
      </c>
      <c r="B74" s="463" t="str">
        <f>+'2 CONTEXTO E IDENTIFICACIÓN'!E23</f>
        <v xml:space="preserve">  </v>
      </c>
      <c r="C74" s="435" t="str">
        <f>+'3 PROBABIL E IMPACTO INHERENTE'!E24</f>
        <v/>
      </c>
      <c r="D74" s="438" t="str">
        <f>+'3 PROBABIL E IMPACTO INHERENTE'!M24</f>
        <v/>
      </c>
      <c r="E74" s="61">
        <v>1</v>
      </c>
      <c r="F74" s="64"/>
      <c r="G74" s="64"/>
      <c r="H74" s="64"/>
      <c r="I74" s="284" t="str">
        <f t="shared" si="33"/>
        <v xml:space="preserve">  </v>
      </c>
      <c r="J74" s="5"/>
      <c r="K74" s="57" t="str">
        <f>+IF(J74='11 FORMULAS'!$E$4,'11 FORMULAS'!$F$4,IF(J74='11 FORMULAS'!$E$5,'11 FORMULAS'!$F$5,IF(J74='11 FORMULAS'!$E$6,'11 FORMULAS'!$F$6,"")))</f>
        <v/>
      </c>
      <c r="L74" s="57" t="str">
        <f>+IF(OR(J74='11 FORMULAS'!$O$4,J74='11 FORMULAS'!$O$5),'11 FORMULAS'!$P$5,IF(J74='11 FORMULAS'!$O$6,'11 FORMULAS'!$P$6,""))</f>
        <v/>
      </c>
      <c r="M74" s="5"/>
      <c r="N74" s="57" t="str">
        <f>+IF(M74='11 FORMULAS'!$H$4,'11 FORMULAS'!$I$4,IF(M74='11 FORMULAS'!$H$5,'11 FORMULAS'!$I$5,""))</f>
        <v/>
      </c>
      <c r="O74" s="6"/>
      <c r="P74" s="6"/>
      <c r="Q74" s="6"/>
      <c r="R74" s="291" t="str">
        <f>+IFERROR(K74+N74,"")</f>
        <v/>
      </c>
      <c r="S74" s="291" t="str">
        <f>IF(L74='11 FORMULAS'!$P$5,C74-(C74*R74),C74)</f>
        <v/>
      </c>
      <c r="T74" s="291" t="str">
        <f>IF(L74='11 FORMULAS'!$P$6,D74-(D74*R74),D74)</f>
        <v/>
      </c>
      <c r="U74" s="466" t="str">
        <f>+IF(S77="","",S77)</f>
        <v/>
      </c>
      <c r="V74" s="469" t="str">
        <f>+IF(T77="","",T77)</f>
        <v/>
      </c>
      <c r="X74" s="288"/>
      <c r="Y74" s="289"/>
      <c r="Z74" s="289"/>
    </row>
    <row r="75" spans="1:26" ht="29.45" customHeight="1" x14ac:dyDescent="0.25">
      <c r="A75" s="458"/>
      <c r="B75" s="464"/>
      <c r="C75" s="436"/>
      <c r="D75" s="439"/>
      <c r="E75" s="62">
        <v>2</v>
      </c>
      <c r="F75" s="208"/>
      <c r="G75" s="208"/>
      <c r="H75" s="208"/>
      <c r="I75" s="285" t="str">
        <f t="shared" si="33"/>
        <v xml:space="preserve">  </v>
      </c>
      <c r="J75" s="1"/>
      <c r="K75" s="58" t="str">
        <f>+IF(J75='11 FORMULAS'!$E$4,'11 FORMULAS'!$F$4,IF(J75='11 FORMULAS'!$E$5,'11 FORMULAS'!$F$5,IF(J75='11 FORMULAS'!$E$6,'11 FORMULAS'!$F$6,"")))</f>
        <v/>
      </c>
      <c r="L75" s="58" t="str">
        <f>+IF(OR(J75='11 FORMULAS'!$O$4,J75='11 FORMULAS'!$O$5),'11 FORMULAS'!$P$5,IF(J75='11 FORMULAS'!$O$6,'11 FORMULAS'!$P$6,""))</f>
        <v/>
      </c>
      <c r="M75" s="1"/>
      <c r="N75" s="58" t="str">
        <f>+IF(M75='11 FORMULAS'!$H$4,'11 FORMULAS'!$I$4,IF(M75='11 FORMULAS'!$H$5,'11 FORMULAS'!$I$5,""))</f>
        <v/>
      </c>
      <c r="O75" s="4"/>
      <c r="P75" s="4"/>
      <c r="Q75" s="4"/>
      <c r="R75" s="292" t="str">
        <f t="shared" ref="R75" si="36">+IFERROR(K75+N75,"")</f>
        <v/>
      </c>
      <c r="S75" s="292" t="str">
        <f>IF(L75='11 FORMULAS'!$P$5,S74-(S74*R75),S74)</f>
        <v/>
      </c>
      <c r="T75" s="292" t="str">
        <f>IF(L75='11 FORMULAS'!$P$6,T74-(T74*R75),T74)</f>
        <v/>
      </c>
      <c r="U75" s="467"/>
      <c r="V75" s="470"/>
      <c r="X75" s="288"/>
      <c r="Y75" s="289"/>
      <c r="Z75" s="289"/>
    </row>
    <row r="76" spans="1:26" ht="29.45" customHeight="1" x14ac:dyDescent="0.25">
      <c r="A76" s="458"/>
      <c r="B76" s="464"/>
      <c r="C76" s="436"/>
      <c r="D76" s="439"/>
      <c r="E76" s="62">
        <v>3</v>
      </c>
      <c r="F76" s="208"/>
      <c r="G76" s="208"/>
      <c r="H76" s="208"/>
      <c r="I76" s="285" t="str">
        <f t="shared" si="33"/>
        <v xml:space="preserve">  </v>
      </c>
      <c r="J76" s="1"/>
      <c r="K76" s="58" t="str">
        <f>+IF(J76='11 FORMULAS'!$E$4,'11 FORMULAS'!$F$4,IF(J76='11 FORMULAS'!$E$5,'11 FORMULAS'!$F$5,IF(J76='11 FORMULAS'!$E$6,'11 FORMULAS'!$F$6,"")))</f>
        <v/>
      </c>
      <c r="L76" s="58" t="str">
        <f>+IF(OR(J76='11 FORMULAS'!$O$4,J76='11 FORMULAS'!$O$5),'11 FORMULAS'!$P$5,IF(J76='11 FORMULAS'!$O$6,'11 FORMULAS'!$P$6,""))</f>
        <v/>
      </c>
      <c r="M76" s="1"/>
      <c r="N76" s="58" t="str">
        <f>+IF(M76='11 FORMULAS'!$H$4,'11 FORMULAS'!$I$4,IF(M76='11 FORMULAS'!$H$5,'11 FORMULAS'!$I$5,""))</f>
        <v/>
      </c>
      <c r="O76" s="4"/>
      <c r="P76" s="4"/>
      <c r="Q76" s="4"/>
      <c r="R76" s="292" t="str">
        <f>+IFERROR(K76+N76,"")</f>
        <v/>
      </c>
      <c r="S76" s="292" t="str">
        <f>IF(L76='11 FORMULAS'!$P$5,S75-(S75*R76),S75)</f>
        <v/>
      </c>
      <c r="T76" s="292" t="str">
        <f>IF(L76='11 FORMULAS'!$P$6,T75-(T75*R76),T75)</f>
        <v/>
      </c>
      <c r="U76" s="467"/>
      <c r="V76" s="470"/>
      <c r="X76" s="288"/>
      <c r="Y76" s="289"/>
      <c r="Z76" s="289"/>
    </row>
    <row r="77" spans="1:26" ht="29.45" customHeight="1" thickBot="1" x14ac:dyDescent="0.3">
      <c r="A77" s="459"/>
      <c r="B77" s="465"/>
      <c r="C77" s="437"/>
      <c r="D77" s="440"/>
      <c r="E77" s="63">
        <v>4</v>
      </c>
      <c r="F77" s="209"/>
      <c r="G77" s="209"/>
      <c r="H77" s="209"/>
      <c r="I77" s="286" t="str">
        <f t="shared" si="33"/>
        <v xml:space="preserve">  </v>
      </c>
      <c r="J77" s="7"/>
      <c r="K77" s="59" t="str">
        <f>+IF(J77='11 FORMULAS'!$E$4,'11 FORMULAS'!$F$4,IF(J77='11 FORMULAS'!$E$5,'11 FORMULAS'!$F$5,IF(J77='11 FORMULAS'!$E$6,'11 FORMULAS'!$F$6,"")))</f>
        <v/>
      </c>
      <c r="L77" s="59" t="str">
        <f>+IF(OR(J77='11 FORMULAS'!$O$4,J77='11 FORMULAS'!$O$5),'11 FORMULAS'!$P$5,IF(J77='11 FORMULAS'!$O$6,'11 FORMULAS'!$P$6,""))</f>
        <v/>
      </c>
      <c r="M77" s="7"/>
      <c r="N77" s="59" t="str">
        <f>+IF(M77='11 FORMULAS'!$H$4,'11 FORMULAS'!$I$4,IF(M77='11 FORMULAS'!$H$5,'11 FORMULAS'!$I$5,""))</f>
        <v/>
      </c>
      <c r="O77" s="8"/>
      <c r="P77" s="8"/>
      <c r="Q77" s="8"/>
      <c r="R77" s="293" t="str">
        <f t="shared" ref="R77" si="37">+IFERROR(K77+N77,"")</f>
        <v/>
      </c>
      <c r="S77" s="293" t="str">
        <f>IF(L77='11 FORMULAS'!$P$5,S76-(S76*R77),S76)</f>
        <v/>
      </c>
      <c r="T77" s="293" t="str">
        <f>IF(L77='11 FORMULAS'!$P$6,T76-(T76*R77),T76)</f>
        <v/>
      </c>
      <c r="U77" s="468"/>
      <c r="V77" s="471"/>
    </row>
    <row r="78" spans="1:26" ht="29.45" customHeight="1" x14ac:dyDescent="0.25">
      <c r="A78" s="457" t="str">
        <f>'2 CONTEXTO E IDENTIFICACIÓN'!A24</f>
        <v>R19</v>
      </c>
      <c r="B78" s="463" t="str">
        <f>+'2 CONTEXTO E IDENTIFICACIÓN'!E24</f>
        <v xml:space="preserve">  </v>
      </c>
      <c r="C78" s="435" t="str">
        <f>+'3 PROBABIL E IMPACTO INHERENTE'!E25</f>
        <v/>
      </c>
      <c r="D78" s="438" t="str">
        <f>+'3 PROBABIL E IMPACTO INHERENTE'!M25</f>
        <v/>
      </c>
      <c r="E78" s="61">
        <v>1</v>
      </c>
      <c r="F78" s="64"/>
      <c r="G78" s="64"/>
      <c r="H78" s="64"/>
      <c r="I78" s="284" t="str">
        <f t="shared" si="33"/>
        <v xml:space="preserve">  </v>
      </c>
      <c r="J78" s="5"/>
      <c r="K78" s="57" t="str">
        <f>+IF(J78='11 FORMULAS'!$E$4,'11 FORMULAS'!$F$4,IF(J78='11 FORMULAS'!$E$5,'11 FORMULAS'!$F$5,IF(J78='11 FORMULAS'!$E$6,'11 FORMULAS'!$F$6,"")))</f>
        <v/>
      </c>
      <c r="L78" s="57" t="str">
        <f>+IF(OR(J78='11 FORMULAS'!$O$4,J78='11 FORMULAS'!$O$5),'11 FORMULAS'!$P$5,IF(J78='11 FORMULAS'!$O$6,'11 FORMULAS'!$P$6,""))</f>
        <v/>
      </c>
      <c r="M78" s="5"/>
      <c r="N78" s="57" t="str">
        <f>+IF(M78='11 FORMULAS'!$H$4,'11 FORMULAS'!$I$4,IF(M78='11 FORMULAS'!$H$5,'11 FORMULAS'!$I$5,""))</f>
        <v/>
      </c>
      <c r="O78" s="6"/>
      <c r="P78" s="6"/>
      <c r="Q78" s="6"/>
      <c r="R78" s="291" t="str">
        <f>+IFERROR(K78+N78,"")</f>
        <v/>
      </c>
      <c r="S78" s="291" t="str">
        <f>IF(L78='11 FORMULAS'!$P$5,C78-(C78*R78),C78)</f>
        <v/>
      </c>
      <c r="T78" s="291" t="str">
        <f>IF(L78='11 FORMULAS'!$P$6,D78-(D78*R78),D78)</f>
        <v/>
      </c>
      <c r="U78" s="466" t="str">
        <f>+IF(S81="","",S81)</f>
        <v/>
      </c>
      <c r="V78" s="469" t="str">
        <f>+IF(T81="","",T81)</f>
        <v/>
      </c>
      <c r="X78" s="288"/>
      <c r="Y78" s="289"/>
      <c r="Z78" s="289"/>
    </row>
    <row r="79" spans="1:26" ht="29.45" customHeight="1" x14ac:dyDescent="0.25">
      <c r="A79" s="458"/>
      <c r="B79" s="464"/>
      <c r="C79" s="436"/>
      <c r="D79" s="439"/>
      <c r="E79" s="62">
        <v>2</v>
      </c>
      <c r="F79" s="208"/>
      <c r="G79" s="208"/>
      <c r="H79" s="208"/>
      <c r="I79" s="285" t="str">
        <f t="shared" si="33"/>
        <v xml:space="preserve">  </v>
      </c>
      <c r="J79" s="1"/>
      <c r="K79" s="58" t="str">
        <f>+IF(J79='11 FORMULAS'!$E$4,'11 FORMULAS'!$F$4,IF(J79='11 FORMULAS'!$E$5,'11 FORMULAS'!$F$5,IF(J79='11 FORMULAS'!$E$6,'11 FORMULAS'!$F$6,"")))</f>
        <v/>
      </c>
      <c r="L79" s="58" t="str">
        <f>+IF(OR(J79='11 FORMULAS'!$O$4,J79='11 FORMULAS'!$O$5),'11 FORMULAS'!$P$5,IF(J79='11 FORMULAS'!$O$6,'11 FORMULAS'!$P$6,""))</f>
        <v/>
      </c>
      <c r="M79" s="1"/>
      <c r="N79" s="58" t="str">
        <f>+IF(M79='11 FORMULAS'!$H$4,'11 FORMULAS'!$I$4,IF(M79='11 FORMULAS'!$H$5,'11 FORMULAS'!$I$5,""))</f>
        <v/>
      </c>
      <c r="O79" s="4"/>
      <c r="P79" s="4"/>
      <c r="Q79" s="4"/>
      <c r="R79" s="292" t="str">
        <f t="shared" ref="R79" si="38">+IFERROR(K79+N79,"")</f>
        <v/>
      </c>
      <c r="S79" s="292" t="str">
        <f>IF(L79='11 FORMULAS'!$P$5,S78-(S78*R79),S78)</f>
        <v/>
      </c>
      <c r="T79" s="292" t="str">
        <f>IF(L79='11 FORMULAS'!$P$6,T78-(T78*R79),T78)</f>
        <v/>
      </c>
      <c r="U79" s="467"/>
      <c r="V79" s="470"/>
      <c r="X79" s="288"/>
      <c r="Y79" s="289"/>
      <c r="Z79" s="289"/>
    </row>
    <row r="80" spans="1:26" ht="29.45" customHeight="1" x14ac:dyDescent="0.25">
      <c r="A80" s="458"/>
      <c r="B80" s="464"/>
      <c r="C80" s="436"/>
      <c r="D80" s="439"/>
      <c r="E80" s="62">
        <v>3</v>
      </c>
      <c r="F80" s="208"/>
      <c r="G80" s="208"/>
      <c r="H80" s="208"/>
      <c r="I80" s="285" t="str">
        <f t="shared" si="33"/>
        <v xml:space="preserve">  </v>
      </c>
      <c r="J80" s="1"/>
      <c r="K80" s="58" t="str">
        <f>+IF(J80='11 FORMULAS'!$E$4,'11 FORMULAS'!$F$4,IF(J80='11 FORMULAS'!$E$5,'11 FORMULAS'!$F$5,IF(J80='11 FORMULAS'!$E$6,'11 FORMULAS'!$F$6,"")))</f>
        <v/>
      </c>
      <c r="L80" s="58" t="str">
        <f>+IF(OR(J80='11 FORMULAS'!$O$4,J80='11 FORMULAS'!$O$5),'11 FORMULAS'!$P$5,IF(J80='11 FORMULAS'!$O$6,'11 FORMULAS'!$P$6,""))</f>
        <v/>
      </c>
      <c r="M80" s="1"/>
      <c r="N80" s="58" t="str">
        <f>+IF(M80='11 FORMULAS'!$H$4,'11 FORMULAS'!$I$4,IF(M80='11 FORMULAS'!$H$5,'11 FORMULAS'!$I$5,""))</f>
        <v/>
      </c>
      <c r="O80" s="4"/>
      <c r="P80" s="4"/>
      <c r="Q80" s="4"/>
      <c r="R80" s="292" t="str">
        <f>+IFERROR(K80+N80,"")</f>
        <v/>
      </c>
      <c r="S80" s="292" t="str">
        <f>IF(L80='11 FORMULAS'!$P$5,S79-(S79*R80),S79)</f>
        <v/>
      </c>
      <c r="T80" s="292" t="str">
        <f>IF(L80='11 FORMULAS'!$P$6,T79-(T79*R80),T79)</f>
        <v/>
      </c>
      <c r="U80" s="467"/>
      <c r="V80" s="470"/>
      <c r="X80" s="288"/>
      <c r="Y80" s="289"/>
      <c r="Z80" s="289"/>
    </row>
    <row r="81" spans="1:26" ht="29.45" customHeight="1" thickBot="1" x14ac:dyDescent="0.3">
      <c r="A81" s="459"/>
      <c r="B81" s="465"/>
      <c r="C81" s="437"/>
      <c r="D81" s="440"/>
      <c r="E81" s="63">
        <v>4</v>
      </c>
      <c r="F81" s="209"/>
      <c r="G81" s="209"/>
      <c r="H81" s="209"/>
      <c r="I81" s="286" t="str">
        <f t="shared" si="33"/>
        <v xml:space="preserve">  </v>
      </c>
      <c r="J81" s="7"/>
      <c r="K81" s="59" t="str">
        <f>+IF(J81='11 FORMULAS'!$E$4,'11 FORMULAS'!$F$4,IF(J81='11 FORMULAS'!$E$5,'11 FORMULAS'!$F$5,IF(J81='11 FORMULAS'!$E$6,'11 FORMULAS'!$F$6,"")))</f>
        <v/>
      </c>
      <c r="L81" s="59" t="str">
        <f>+IF(OR(J81='11 FORMULAS'!$O$4,J81='11 FORMULAS'!$O$5),'11 FORMULAS'!$P$5,IF(J81='11 FORMULAS'!$O$6,'11 FORMULAS'!$P$6,""))</f>
        <v/>
      </c>
      <c r="M81" s="7"/>
      <c r="N81" s="59" t="str">
        <f>+IF(M81='11 FORMULAS'!$H$4,'11 FORMULAS'!$I$4,IF(M81='11 FORMULAS'!$H$5,'11 FORMULAS'!$I$5,""))</f>
        <v/>
      </c>
      <c r="O81" s="8"/>
      <c r="P81" s="8"/>
      <c r="Q81" s="8"/>
      <c r="R81" s="293" t="str">
        <f t="shared" ref="R81" si="39">+IFERROR(K81+N81,"")</f>
        <v/>
      </c>
      <c r="S81" s="293" t="str">
        <f>IF(L81='11 FORMULAS'!$P$5,S80-(S80*R81),S80)</f>
        <v/>
      </c>
      <c r="T81" s="293" t="str">
        <f>IF(L81='11 FORMULAS'!$P$6,T80-(T80*R81),T80)</f>
        <v/>
      </c>
      <c r="U81" s="468"/>
      <c r="V81" s="471"/>
    </row>
    <row r="82" spans="1:26" ht="29.45" customHeight="1" x14ac:dyDescent="0.25">
      <c r="A82" s="457" t="str">
        <f>'2 CONTEXTO E IDENTIFICACIÓN'!A25</f>
        <v>R20</v>
      </c>
      <c r="B82" s="463" t="str">
        <f>+'2 CONTEXTO E IDENTIFICACIÓN'!E25</f>
        <v xml:space="preserve">  </v>
      </c>
      <c r="C82" s="435" t="str">
        <f>+'3 PROBABIL E IMPACTO INHERENTE'!E26</f>
        <v/>
      </c>
      <c r="D82" s="438" t="str">
        <f>+'3 PROBABIL E IMPACTO INHERENTE'!M26</f>
        <v/>
      </c>
      <c r="E82" s="61">
        <v>1</v>
      </c>
      <c r="F82" s="64"/>
      <c r="G82" s="64"/>
      <c r="H82" s="64"/>
      <c r="I82" s="284" t="str">
        <f t="shared" si="33"/>
        <v xml:space="preserve">  </v>
      </c>
      <c r="J82" s="5"/>
      <c r="K82" s="57" t="str">
        <f>+IF(J82='11 FORMULAS'!$E$4,'11 FORMULAS'!$F$4,IF(J82='11 FORMULAS'!$E$5,'11 FORMULAS'!$F$5,IF(J82='11 FORMULAS'!$E$6,'11 FORMULAS'!$F$6,"")))</f>
        <v/>
      </c>
      <c r="L82" s="57" t="str">
        <f>+IF(OR(J82='11 FORMULAS'!$O$4,J82='11 FORMULAS'!$O$5),'11 FORMULAS'!$P$5,IF(J82='11 FORMULAS'!$O$6,'11 FORMULAS'!$P$6,""))</f>
        <v/>
      </c>
      <c r="M82" s="5"/>
      <c r="N82" s="57" t="str">
        <f>+IF(M82='11 FORMULAS'!$H$4,'11 FORMULAS'!$I$4,IF(M82='11 FORMULAS'!$H$5,'11 FORMULAS'!$I$5,""))</f>
        <v/>
      </c>
      <c r="O82" s="6"/>
      <c r="P82" s="6"/>
      <c r="Q82" s="6"/>
      <c r="R82" s="291" t="str">
        <f>+IFERROR(K82+N82,"")</f>
        <v/>
      </c>
      <c r="S82" s="291" t="str">
        <f>IF(L82='11 FORMULAS'!$P$5,C82-(C82*R82),C82)</f>
        <v/>
      </c>
      <c r="T82" s="291" t="str">
        <f>IF(L82='11 FORMULAS'!$P$6,D82-(D82*R82),D82)</f>
        <v/>
      </c>
      <c r="U82" s="466" t="str">
        <f>+IF(S85="","",S85)</f>
        <v/>
      </c>
      <c r="V82" s="469" t="str">
        <f>+IF(T85="","",T85)</f>
        <v/>
      </c>
      <c r="X82" s="288"/>
      <c r="Y82" s="289"/>
      <c r="Z82" s="289"/>
    </row>
    <row r="83" spans="1:26" ht="29.45" customHeight="1" x14ac:dyDescent="0.25">
      <c r="A83" s="458"/>
      <c r="B83" s="464"/>
      <c r="C83" s="436"/>
      <c r="D83" s="439"/>
      <c r="E83" s="62">
        <v>2</v>
      </c>
      <c r="F83" s="208"/>
      <c r="G83" s="208"/>
      <c r="H83" s="208"/>
      <c r="I83" s="285" t="str">
        <f t="shared" si="33"/>
        <v xml:space="preserve">  </v>
      </c>
      <c r="J83" s="1"/>
      <c r="K83" s="58" t="str">
        <f>+IF(J83='11 FORMULAS'!$E$4,'11 FORMULAS'!$F$4,IF(J83='11 FORMULAS'!$E$5,'11 FORMULAS'!$F$5,IF(J83='11 FORMULAS'!$E$6,'11 FORMULAS'!$F$6,"")))</f>
        <v/>
      </c>
      <c r="L83" s="58" t="str">
        <f>+IF(OR(J83='11 FORMULAS'!$O$4,J83='11 FORMULAS'!$O$5),'11 FORMULAS'!$P$5,IF(J83='11 FORMULAS'!$O$6,'11 FORMULAS'!$P$6,""))</f>
        <v/>
      </c>
      <c r="M83" s="1"/>
      <c r="N83" s="58" t="str">
        <f>+IF(M83='11 FORMULAS'!$H$4,'11 FORMULAS'!$I$4,IF(M83='11 FORMULAS'!$H$5,'11 FORMULAS'!$I$5,""))</f>
        <v/>
      </c>
      <c r="O83" s="4"/>
      <c r="P83" s="4"/>
      <c r="Q83" s="4"/>
      <c r="R83" s="292" t="str">
        <f t="shared" ref="R83" si="40">+IFERROR(K83+N83,"")</f>
        <v/>
      </c>
      <c r="S83" s="292" t="str">
        <f>IF(L83='11 FORMULAS'!$P$5,S82-(S82*R83),S82)</f>
        <v/>
      </c>
      <c r="T83" s="292" t="str">
        <f>IF(L83='11 FORMULAS'!$P$6,T82-(T82*R83),T82)</f>
        <v/>
      </c>
      <c r="U83" s="467"/>
      <c r="V83" s="470"/>
      <c r="X83" s="288"/>
      <c r="Y83" s="289"/>
      <c r="Z83" s="289"/>
    </row>
    <row r="84" spans="1:26" ht="29.45" customHeight="1" x14ac:dyDescent="0.25">
      <c r="A84" s="458"/>
      <c r="B84" s="464"/>
      <c r="C84" s="436"/>
      <c r="D84" s="439"/>
      <c r="E84" s="62">
        <v>3</v>
      </c>
      <c r="F84" s="208"/>
      <c r="G84" s="208"/>
      <c r="H84" s="208"/>
      <c r="I84" s="285" t="str">
        <f t="shared" si="33"/>
        <v xml:space="preserve">  </v>
      </c>
      <c r="J84" s="1"/>
      <c r="K84" s="58" t="str">
        <f>+IF(J84='11 FORMULAS'!$E$4,'11 FORMULAS'!$F$4,IF(J84='11 FORMULAS'!$E$5,'11 FORMULAS'!$F$5,IF(J84='11 FORMULAS'!$E$6,'11 FORMULAS'!$F$6,"")))</f>
        <v/>
      </c>
      <c r="L84" s="58" t="str">
        <f>+IF(OR(J84='11 FORMULAS'!$O$4,J84='11 FORMULAS'!$O$5),'11 FORMULAS'!$P$5,IF(J84='11 FORMULAS'!$O$6,'11 FORMULAS'!$P$6,""))</f>
        <v/>
      </c>
      <c r="M84" s="1"/>
      <c r="N84" s="58" t="str">
        <f>+IF(M84='11 FORMULAS'!$H$4,'11 FORMULAS'!$I$4,IF(M84='11 FORMULAS'!$H$5,'11 FORMULAS'!$I$5,""))</f>
        <v/>
      </c>
      <c r="O84" s="4"/>
      <c r="P84" s="4"/>
      <c r="Q84" s="4"/>
      <c r="R84" s="292" t="str">
        <f>+IFERROR(K84+N84,"")</f>
        <v/>
      </c>
      <c r="S84" s="292" t="str">
        <f>IF(L84='11 FORMULAS'!$P$5,S83-(S83*R84),S83)</f>
        <v/>
      </c>
      <c r="T84" s="292" t="str">
        <f>IF(L84='11 FORMULAS'!$P$6,T83-(T83*R84),T83)</f>
        <v/>
      </c>
      <c r="U84" s="467"/>
      <c r="V84" s="470"/>
      <c r="X84" s="288"/>
      <c r="Y84" s="289"/>
      <c r="Z84" s="289"/>
    </row>
    <row r="85" spans="1:26" ht="29.45" customHeight="1" thickBot="1" x14ac:dyDescent="0.3">
      <c r="A85" s="459"/>
      <c r="B85" s="465"/>
      <c r="C85" s="437"/>
      <c r="D85" s="440"/>
      <c r="E85" s="63">
        <v>4</v>
      </c>
      <c r="F85" s="209"/>
      <c r="G85" s="209"/>
      <c r="H85" s="209"/>
      <c r="I85" s="286" t="str">
        <f t="shared" si="33"/>
        <v xml:space="preserve">  </v>
      </c>
      <c r="J85" s="7"/>
      <c r="K85" s="59" t="str">
        <f>+IF(J85='11 FORMULAS'!$E$4,'11 FORMULAS'!$F$4,IF(J85='11 FORMULAS'!$E$5,'11 FORMULAS'!$F$5,IF(J85='11 FORMULAS'!$E$6,'11 FORMULAS'!$F$6,"")))</f>
        <v/>
      </c>
      <c r="L85" s="59" t="str">
        <f>+IF(OR(J85='11 FORMULAS'!$O$4,J85='11 FORMULAS'!$O$5),'11 FORMULAS'!$P$5,IF(J85='11 FORMULAS'!$O$6,'11 FORMULAS'!$P$6,""))</f>
        <v/>
      </c>
      <c r="M85" s="7"/>
      <c r="N85" s="59" t="str">
        <f>+IF(M85='11 FORMULAS'!$H$4,'11 FORMULAS'!$I$4,IF(M85='11 FORMULAS'!$H$5,'11 FORMULAS'!$I$5,""))</f>
        <v/>
      </c>
      <c r="O85" s="8"/>
      <c r="P85" s="8"/>
      <c r="Q85" s="8"/>
      <c r="R85" s="293" t="str">
        <f t="shared" ref="R85" si="41">+IFERROR(K85+N85,"")</f>
        <v/>
      </c>
      <c r="S85" s="293" t="str">
        <f>IF(L85='11 FORMULAS'!$P$5,S84-(S84*R85),S84)</f>
        <v/>
      </c>
      <c r="T85" s="293" t="str">
        <f>IF(L85='11 FORMULAS'!$P$6,T84-(T84*R85),T84)</f>
        <v/>
      </c>
      <c r="U85" s="468"/>
      <c r="V85" s="471"/>
    </row>
  </sheetData>
  <sheetProtection formatCells="0" formatColumns="0" formatRows="0" sort="0" autoFilter="0" pivotTables="0"/>
  <dataConsolidate/>
  <mergeCells count="134">
    <mergeCell ref="U82:U85"/>
    <mergeCell ref="V82:V85"/>
    <mergeCell ref="B2:D2"/>
    <mergeCell ref="U70:U73"/>
    <mergeCell ref="V70:V73"/>
    <mergeCell ref="U74:U77"/>
    <mergeCell ref="V74:V77"/>
    <mergeCell ref="U78:U81"/>
    <mergeCell ref="V78:V81"/>
    <mergeCell ref="U58:U61"/>
    <mergeCell ref="V58:V61"/>
    <mergeCell ref="U62:U65"/>
    <mergeCell ref="V62:V65"/>
    <mergeCell ref="U66:U69"/>
    <mergeCell ref="V66:V69"/>
    <mergeCell ref="U46:U49"/>
    <mergeCell ref="V46:V49"/>
    <mergeCell ref="U50:U53"/>
    <mergeCell ref="V50:V53"/>
    <mergeCell ref="U54:U57"/>
    <mergeCell ref="V54:V57"/>
    <mergeCell ref="U34:U37"/>
    <mergeCell ref="V34:V37"/>
    <mergeCell ref="U38:U41"/>
    <mergeCell ref="V38:V41"/>
    <mergeCell ref="U42:U45"/>
    <mergeCell ref="V42:V45"/>
    <mergeCell ref="U22:U25"/>
    <mergeCell ref="V22:V25"/>
    <mergeCell ref="U26:U29"/>
    <mergeCell ref="V26:V29"/>
    <mergeCell ref="U30:U33"/>
    <mergeCell ref="V30:V33"/>
    <mergeCell ref="X2:Z2"/>
    <mergeCell ref="U14:U17"/>
    <mergeCell ref="V14:V17"/>
    <mergeCell ref="U18:U21"/>
    <mergeCell ref="V18:V21"/>
    <mergeCell ref="U6:U9"/>
    <mergeCell ref="V6:V9"/>
    <mergeCell ref="U10:U13"/>
    <mergeCell ref="V10:V13"/>
    <mergeCell ref="A62:A65"/>
    <mergeCell ref="B62:B65"/>
    <mergeCell ref="C62:C65"/>
    <mergeCell ref="D62:D65"/>
    <mergeCell ref="A66:A69"/>
    <mergeCell ref="B66:B69"/>
    <mergeCell ref="C66:C69"/>
    <mergeCell ref="D66:D69"/>
    <mergeCell ref="A82:A85"/>
    <mergeCell ref="B82:B85"/>
    <mergeCell ref="C82:C85"/>
    <mergeCell ref="D82:D85"/>
    <mergeCell ref="A70:A73"/>
    <mergeCell ref="B70:B73"/>
    <mergeCell ref="C70:C73"/>
    <mergeCell ref="D70:D73"/>
    <mergeCell ref="A74:A77"/>
    <mergeCell ref="B74:B77"/>
    <mergeCell ref="C74:C77"/>
    <mergeCell ref="D74:D77"/>
    <mergeCell ref="A78:A81"/>
    <mergeCell ref="B78:B81"/>
    <mergeCell ref="C78:C81"/>
    <mergeCell ref="D78:D81"/>
    <mergeCell ref="D54:D57"/>
    <mergeCell ref="A58:A61"/>
    <mergeCell ref="B58:B61"/>
    <mergeCell ref="C58:C61"/>
    <mergeCell ref="D58:D61"/>
    <mergeCell ref="A54:A57"/>
    <mergeCell ref="B54:B57"/>
    <mergeCell ref="C54:C57"/>
    <mergeCell ref="A46:A49"/>
    <mergeCell ref="B46:B49"/>
    <mergeCell ref="C46:C49"/>
    <mergeCell ref="D46:D49"/>
    <mergeCell ref="A50:A53"/>
    <mergeCell ref="B50:B53"/>
    <mergeCell ref="C50:C53"/>
    <mergeCell ref="D50:D53"/>
    <mergeCell ref="A38:A41"/>
    <mergeCell ref="B38:B41"/>
    <mergeCell ref="C38:C41"/>
    <mergeCell ref="D38:D41"/>
    <mergeCell ref="A42:A45"/>
    <mergeCell ref="B42:B45"/>
    <mergeCell ref="C42:C45"/>
    <mergeCell ref="D42:D45"/>
    <mergeCell ref="A30:A33"/>
    <mergeCell ref="B30:B33"/>
    <mergeCell ref="C30:C33"/>
    <mergeCell ref="D30:D33"/>
    <mergeCell ref="A34:A37"/>
    <mergeCell ref="B34:B37"/>
    <mergeCell ref="C34:C37"/>
    <mergeCell ref="D34:D37"/>
    <mergeCell ref="A26:A29"/>
    <mergeCell ref="B26:B29"/>
    <mergeCell ref="C26:C29"/>
    <mergeCell ref="D26:D29"/>
    <mergeCell ref="A22:A25"/>
    <mergeCell ref="B22:B25"/>
    <mergeCell ref="C22:C25"/>
    <mergeCell ref="D22:D25"/>
    <mergeCell ref="A6:A9"/>
    <mergeCell ref="B6:B9"/>
    <mergeCell ref="A18:A21"/>
    <mergeCell ref="B18:B21"/>
    <mergeCell ref="C18:C21"/>
    <mergeCell ref="D18:D21"/>
    <mergeCell ref="A10:A13"/>
    <mergeCell ref="B10:B13"/>
    <mergeCell ref="C10:C13"/>
    <mergeCell ref="D10:D13"/>
    <mergeCell ref="A14:A17"/>
    <mergeCell ref="B14:B17"/>
    <mergeCell ref="C14:C17"/>
    <mergeCell ref="D14:D17"/>
    <mergeCell ref="C4:C5"/>
    <mergeCell ref="C6:C9"/>
    <mergeCell ref="D4:D5"/>
    <mergeCell ref="D6:D9"/>
    <mergeCell ref="R2:R4"/>
    <mergeCell ref="S2:S4"/>
    <mergeCell ref="T2:T4"/>
    <mergeCell ref="A4:A5"/>
    <mergeCell ref="B4:B5"/>
    <mergeCell ref="J3:Q3"/>
    <mergeCell ref="E4:E5"/>
    <mergeCell ref="J4:N4"/>
    <mergeCell ref="O4:Q4"/>
    <mergeCell ref="F4:H4"/>
  </mergeCells>
  <phoneticPr fontId="0" type="noConversion"/>
  <conditionalFormatting sqref="C6:D6 U6:V6 C10:D10 C14:D14 C18:D18 C22:D22 C26:D26 C30:D30 C34:D34 C38:D38 C42:D42 C46:D46 C50:D50 C54:D54 C58:D58 C62:D62 C66:D66 C70:D70 C74:D74 C78:D78 C82:D82">
    <cfRule type="cellIs" dxfId="159" priority="268" operator="between">
      <formula>$Y$8</formula>
      <formula>$Z$8</formula>
    </cfRule>
    <cfRule type="cellIs" dxfId="158" priority="267" operator="between">
      <formula>$Y$7</formula>
      <formula>$Z$7</formula>
    </cfRule>
    <cfRule type="cellIs" dxfId="157" priority="266" operator="between">
      <formula>$Y$6</formula>
      <formula>$Z$6</formula>
    </cfRule>
    <cfRule type="cellIs" dxfId="156" priority="265" operator="between">
      <formula>$Y$5</formula>
      <formula>$Z$5</formula>
    </cfRule>
    <cfRule type="cellIs" dxfId="155" priority="264" operator="between">
      <formula>$Y$4</formula>
      <formula>$Z$4</formula>
    </cfRule>
  </conditionalFormatting>
  <conditionalFormatting sqref="U10:V10">
    <cfRule type="cellIs" dxfId="154" priority="95" operator="between">
      <formula>$Y$8</formula>
      <formula>$Z$8</formula>
    </cfRule>
    <cfRule type="cellIs" dxfId="153" priority="94" operator="between">
      <formula>$Y$7</formula>
      <formula>$Z$7</formula>
    </cfRule>
    <cfRule type="cellIs" dxfId="152" priority="93" operator="between">
      <formula>$Y$6</formula>
      <formula>$Z$6</formula>
    </cfRule>
    <cfRule type="cellIs" dxfId="151" priority="92" operator="between">
      <formula>$Y$5</formula>
      <formula>$Z$5</formula>
    </cfRule>
    <cfRule type="cellIs" dxfId="150" priority="91" operator="between">
      <formula>$Y$4</formula>
      <formula>$Z$4</formula>
    </cfRule>
  </conditionalFormatting>
  <conditionalFormatting sqref="U14:V14">
    <cfRule type="cellIs" dxfId="149" priority="88" operator="between">
      <formula>$Y$6</formula>
      <formula>$Z$6</formula>
    </cfRule>
    <cfRule type="cellIs" dxfId="148" priority="90" operator="between">
      <formula>$Y$8</formula>
      <formula>$Z$8</formula>
    </cfRule>
    <cfRule type="cellIs" dxfId="147" priority="89" operator="between">
      <formula>$Y$7</formula>
      <formula>$Z$7</formula>
    </cfRule>
    <cfRule type="cellIs" dxfId="146" priority="87" operator="between">
      <formula>$Y$5</formula>
      <formula>$Z$5</formula>
    </cfRule>
    <cfRule type="cellIs" dxfId="145" priority="86" operator="between">
      <formula>$Y$4</formula>
      <formula>$Z$4</formula>
    </cfRule>
  </conditionalFormatting>
  <conditionalFormatting sqref="U18:V18">
    <cfRule type="cellIs" dxfId="144" priority="85" operator="between">
      <formula>$Y$8</formula>
      <formula>$Z$8</formula>
    </cfRule>
    <cfRule type="cellIs" dxfId="143" priority="84" operator="between">
      <formula>$Y$7</formula>
      <formula>$Z$7</formula>
    </cfRule>
    <cfRule type="cellIs" dxfId="142" priority="81" operator="between">
      <formula>$Y$4</formula>
      <formula>$Z$4</formula>
    </cfRule>
    <cfRule type="cellIs" dxfId="141" priority="83" operator="between">
      <formula>$Y$6</formula>
      <formula>$Z$6</formula>
    </cfRule>
    <cfRule type="cellIs" dxfId="140" priority="82" operator="between">
      <formula>$Y$5</formula>
      <formula>$Z$5</formula>
    </cfRule>
  </conditionalFormatting>
  <conditionalFormatting sqref="U22:V22">
    <cfRule type="cellIs" dxfId="139" priority="78" operator="between">
      <formula>$Y$6</formula>
      <formula>$Z$6</formula>
    </cfRule>
    <cfRule type="cellIs" dxfId="138" priority="77" operator="between">
      <formula>$Y$5</formula>
      <formula>$Z$5</formula>
    </cfRule>
    <cfRule type="cellIs" dxfId="137" priority="76" operator="between">
      <formula>$Y$4</formula>
      <formula>$Z$4</formula>
    </cfRule>
    <cfRule type="cellIs" dxfId="136" priority="80" operator="between">
      <formula>$Y$8</formula>
      <formula>$Z$8</formula>
    </cfRule>
    <cfRule type="cellIs" dxfId="135" priority="79" operator="between">
      <formula>$Y$7</formula>
      <formula>$Z$7</formula>
    </cfRule>
  </conditionalFormatting>
  <conditionalFormatting sqref="U26:V26">
    <cfRule type="cellIs" dxfId="134" priority="75" operator="between">
      <formula>$Y$8</formula>
      <formula>$Z$8</formula>
    </cfRule>
    <cfRule type="cellIs" dxfId="133" priority="74" operator="between">
      <formula>$Y$7</formula>
      <formula>$Z$7</formula>
    </cfRule>
    <cfRule type="cellIs" dxfId="132" priority="73" operator="between">
      <formula>$Y$6</formula>
      <formula>$Z$6</formula>
    </cfRule>
    <cfRule type="cellIs" dxfId="131" priority="72" operator="between">
      <formula>$Y$5</formula>
      <formula>$Z$5</formula>
    </cfRule>
    <cfRule type="cellIs" dxfId="130" priority="71" operator="between">
      <formula>$Y$4</formula>
      <formula>$Z$4</formula>
    </cfRule>
  </conditionalFormatting>
  <conditionalFormatting sqref="U30:V30">
    <cfRule type="cellIs" dxfId="129" priority="70" operator="between">
      <formula>$Y$8</formula>
      <formula>$Z$8</formula>
    </cfRule>
    <cfRule type="cellIs" dxfId="128" priority="69" operator="between">
      <formula>$Y$7</formula>
      <formula>$Z$7</formula>
    </cfRule>
    <cfRule type="cellIs" dxfId="127" priority="68" operator="between">
      <formula>$Y$6</formula>
      <formula>$Z$6</formula>
    </cfRule>
    <cfRule type="cellIs" dxfId="126" priority="67" operator="between">
      <formula>$Y$5</formula>
      <formula>$Z$5</formula>
    </cfRule>
    <cfRule type="cellIs" dxfId="125" priority="66" operator="between">
      <formula>$Y$4</formula>
      <formula>$Z$4</formula>
    </cfRule>
  </conditionalFormatting>
  <conditionalFormatting sqref="U34:V34">
    <cfRule type="cellIs" dxfId="124" priority="63" operator="between">
      <formula>$Y$6</formula>
      <formula>$Z$6</formula>
    </cfRule>
    <cfRule type="cellIs" dxfId="123" priority="65" operator="between">
      <formula>$Y$8</formula>
      <formula>$Z$8</formula>
    </cfRule>
    <cfRule type="cellIs" dxfId="122" priority="64" operator="between">
      <formula>$Y$7</formula>
      <formula>$Z$7</formula>
    </cfRule>
    <cfRule type="cellIs" dxfId="121" priority="62" operator="between">
      <formula>$Y$5</formula>
      <formula>$Z$5</formula>
    </cfRule>
    <cfRule type="cellIs" dxfId="120" priority="61" operator="between">
      <formula>$Y$4</formula>
      <formula>$Z$4</formula>
    </cfRule>
  </conditionalFormatting>
  <conditionalFormatting sqref="U38:V38">
    <cfRule type="cellIs" dxfId="119" priority="59" operator="between">
      <formula>$Y$7</formula>
      <formula>$Z$7</formula>
    </cfRule>
    <cfRule type="cellIs" dxfId="118" priority="58" operator="between">
      <formula>$Y$6</formula>
      <formula>$Z$6</formula>
    </cfRule>
    <cfRule type="cellIs" dxfId="117" priority="60" operator="between">
      <formula>$Y$8</formula>
      <formula>$Z$8</formula>
    </cfRule>
    <cfRule type="cellIs" dxfId="116" priority="56" operator="between">
      <formula>$Y$4</formula>
      <formula>$Z$4</formula>
    </cfRule>
    <cfRule type="cellIs" dxfId="115" priority="57" operator="between">
      <formula>$Y$5</formula>
      <formula>$Z$5</formula>
    </cfRule>
  </conditionalFormatting>
  <conditionalFormatting sqref="U42:V42">
    <cfRule type="cellIs" dxfId="114" priority="51" operator="between">
      <formula>$Y$4</formula>
      <formula>$Z$4</formula>
    </cfRule>
    <cfRule type="cellIs" dxfId="113" priority="52" operator="between">
      <formula>$Y$5</formula>
      <formula>$Z$5</formula>
    </cfRule>
    <cfRule type="cellIs" dxfId="112" priority="53" operator="between">
      <formula>$Y$6</formula>
      <formula>$Z$6</formula>
    </cfRule>
    <cfRule type="cellIs" dxfId="111" priority="54" operator="between">
      <formula>$Y$7</formula>
      <formula>$Z$7</formula>
    </cfRule>
    <cfRule type="cellIs" dxfId="110" priority="55" operator="between">
      <formula>$Y$8</formula>
      <formula>$Z$8</formula>
    </cfRule>
  </conditionalFormatting>
  <conditionalFormatting sqref="U46:V46">
    <cfRule type="cellIs" dxfId="109" priority="49" operator="between">
      <formula>$Y$7</formula>
      <formula>$Z$7</formula>
    </cfRule>
    <cfRule type="cellIs" dxfId="108" priority="50" operator="between">
      <formula>$Y$8</formula>
      <formula>$Z$8</formula>
    </cfRule>
    <cfRule type="cellIs" dxfId="107" priority="48" operator="between">
      <formula>$Y$6</formula>
      <formula>$Z$6</formula>
    </cfRule>
    <cfRule type="cellIs" dxfId="106" priority="47" operator="between">
      <formula>$Y$5</formula>
      <formula>$Z$5</formula>
    </cfRule>
    <cfRule type="cellIs" dxfId="105" priority="46" operator="between">
      <formula>$Y$4</formula>
      <formula>$Z$4</formula>
    </cfRule>
  </conditionalFormatting>
  <conditionalFormatting sqref="U50:V50">
    <cfRule type="cellIs" dxfId="104" priority="45" operator="between">
      <formula>$Y$8</formula>
      <formula>$Z$8</formula>
    </cfRule>
    <cfRule type="cellIs" dxfId="103" priority="44" operator="between">
      <formula>$Y$7</formula>
      <formula>$Z$7</formula>
    </cfRule>
    <cfRule type="cellIs" dxfId="102" priority="43" operator="between">
      <formula>$Y$6</formula>
      <formula>$Z$6</formula>
    </cfRule>
    <cfRule type="cellIs" dxfId="101" priority="42" operator="between">
      <formula>$Y$5</formula>
      <formula>$Z$5</formula>
    </cfRule>
    <cfRule type="cellIs" dxfId="100" priority="41" operator="between">
      <formula>$Y$4</formula>
      <formula>$Z$4</formula>
    </cfRule>
  </conditionalFormatting>
  <conditionalFormatting sqref="U54:V54">
    <cfRule type="cellIs" dxfId="99" priority="39" operator="between">
      <formula>$Y$7</formula>
      <formula>$Z$7</formula>
    </cfRule>
    <cfRule type="cellIs" dxfId="98" priority="40" operator="between">
      <formula>$Y$8</formula>
      <formula>$Z$8</formula>
    </cfRule>
    <cfRule type="cellIs" dxfId="97" priority="38" operator="between">
      <formula>$Y$6</formula>
      <formula>$Z$6</formula>
    </cfRule>
    <cfRule type="cellIs" dxfId="96" priority="37" operator="between">
      <formula>$Y$5</formula>
      <formula>$Z$5</formula>
    </cfRule>
    <cfRule type="cellIs" dxfId="95" priority="36" operator="between">
      <formula>$Y$4</formula>
      <formula>$Z$4</formula>
    </cfRule>
  </conditionalFormatting>
  <conditionalFormatting sqref="U58:V58">
    <cfRule type="cellIs" dxfId="94" priority="35" operator="between">
      <formula>$Y$8</formula>
      <formula>$Z$8</formula>
    </cfRule>
    <cfRule type="cellIs" dxfId="93" priority="34" operator="between">
      <formula>$Y$7</formula>
      <formula>$Z$7</formula>
    </cfRule>
    <cfRule type="cellIs" dxfId="92" priority="33" operator="between">
      <formula>$Y$6</formula>
      <formula>$Z$6</formula>
    </cfRule>
    <cfRule type="cellIs" dxfId="91" priority="32" operator="between">
      <formula>$Y$5</formula>
      <formula>$Z$5</formula>
    </cfRule>
    <cfRule type="cellIs" dxfId="90" priority="31" operator="between">
      <formula>$Y$4</formula>
      <formula>$Z$4</formula>
    </cfRule>
  </conditionalFormatting>
  <conditionalFormatting sqref="U62:V62">
    <cfRule type="cellIs" dxfId="89" priority="30" operator="between">
      <formula>$Y$8</formula>
      <formula>$Z$8</formula>
    </cfRule>
    <cfRule type="cellIs" dxfId="88" priority="29" operator="between">
      <formula>$Y$7</formula>
      <formula>$Z$7</formula>
    </cfRule>
    <cfRule type="cellIs" dxfId="87" priority="28" operator="between">
      <formula>$Y$6</formula>
      <formula>$Z$6</formula>
    </cfRule>
    <cfRule type="cellIs" dxfId="86" priority="27" operator="between">
      <formula>$Y$5</formula>
      <formula>$Z$5</formula>
    </cfRule>
    <cfRule type="cellIs" dxfId="85" priority="26" operator="between">
      <formula>$Y$4</formula>
      <formula>$Z$4</formula>
    </cfRule>
  </conditionalFormatting>
  <conditionalFormatting sqref="U66:V66">
    <cfRule type="cellIs" dxfId="84" priority="25" operator="between">
      <formula>$Y$8</formula>
      <formula>$Z$8</formula>
    </cfRule>
    <cfRule type="cellIs" dxfId="83" priority="24" operator="between">
      <formula>$Y$7</formula>
      <formula>$Z$7</formula>
    </cfRule>
    <cfRule type="cellIs" dxfId="82" priority="23" operator="between">
      <formula>$Y$6</formula>
      <formula>$Z$6</formula>
    </cfRule>
    <cfRule type="cellIs" dxfId="81" priority="22" operator="between">
      <formula>$Y$5</formula>
      <formula>$Z$5</formula>
    </cfRule>
    <cfRule type="cellIs" dxfId="80" priority="21" operator="between">
      <formula>$Y$4</formula>
      <formula>$Z$4</formula>
    </cfRule>
  </conditionalFormatting>
  <conditionalFormatting sqref="U70:V70">
    <cfRule type="cellIs" dxfId="79" priority="20" operator="between">
      <formula>$Y$8</formula>
      <formula>$Z$8</formula>
    </cfRule>
    <cfRule type="cellIs" dxfId="78" priority="19" operator="between">
      <formula>$Y$7</formula>
      <formula>$Z$7</formula>
    </cfRule>
    <cfRule type="cellIs" dxfId="77" priority="18" operator="between">
      <formula>$Y$6</formula>
      <formula>$Z$6</formula>
    </cfRule>
    <cfRule type="cellIs" dxfId="76" priority="17" operator="between">
      <formula>$Y$5</formula>
      <formula>$Z$5</formula>
    </cfRule>
    <cfRule type="cellIs" dxfId="75" priority="16" operator="between">
      <formula>$Y$4</formula>
      <formula>$Z$4</formula>
    </cfRule>
  </conditionalFormatting>
  <conditionalFormatting sqref="U74:V74">
    <cfRule type="cellIs" dxfId="74" priority="13" operator="between">
      <formula>$Y$6</formula>
      <formula>$Z$6</formula>
    </cfRule>
    <cfRule type="cellIs" dxfId="73" priority="15" operator="between">
      <formula>$Y$8</formula>
      <formula>$Z$8</formula>
    </cfRule>
    <cfRule type="cellIs" dxfId="72" priority="14" operator="between">
      <formula>$Y$7</formula>
      <formula>$Z$7</formula>
    </cfRule>
    <cfRule type="cellIs" dxfId="71" priority="12" operator="between">
      <formula>$Y$5</formula>
      <formula>$Z$5</formula>
    </cfRule>
    <cfRule type="cellIs" dxfId="70" priority="11" operator="between">
      <formula>$Y$4</formula>
      <formula>$Z$4</formula>
    </cfRule>
  </conditionalFormatting>
  <conditionalFormatting sqref="U78:V78">
    <cfRule type="cellIs" dxfId="69" priority="10" operator="between">
      <formula>$Y$8</formula>
      <formula>$Z$8</formula>
    </cfRule>
    <cfRule type="cellIs" dxfId="68" priority="9" operator="between">
      <formula>$Y$7</formula>
      <formula>$Z$7</formula>
    </cfRule>
    <cfRule type="cellIs" dxfId="67" priority="8" operator="between">
      <formula>$Y$6</formula>
      <formula>$Z$6</formula>
    </cfRule>
    <cfRule type="cellIs" dxfId="66" priority="7" operator="between">
      <formula>$Y$5</formula>
      <formula>$Z$5</formula>
    </cfRule>
    <cfRule type="cellIs" dxfId="65" priority="6" operator="between">
      <formula>$Y$4</formula>
      <formula>$Z$4</formula>
    </cfRule>
  </conditionalFormatting>
  <conditionalFormatting sqref="U82:V82">
    <cfRule type="cellIs" dxfId="64" priority="2" operator="between">
      <formula>$Y$5</formula>
      <formula>$Z$5</formula>
    </cfRule>
    <cfRule type="cellIs" dxfId="63" priority="3" operator="between">
      <formula>$Y$6</formula>
      <formula>$Z$6</formula>
    </cfRule>
    <cfRule type="cellIs" dxfId="62" priority="4" operator="between">
      <formula>$Y$7</formula>
      <formula>$Z$7</formula>
    </cfRule>
    <cfRule type="cellIs" dxfId="61" priority="5" operator="between">
      <formula>$Y$8</formula>
      <formula>$Z$8</formula>
    </cfRule>
    <cfRule type="cellIs" dxfId="60" priority="1" operator="between">
      <formula>$Y$4</formula>
      <formula>$Z$4</formula>
    </cfRule>
  </conditionalFormatting>
  <printOptions horizontalCentered="1" verticalCentered="1"/>
  <pageMargins left="0.23622047244094491" right="0.23622047244094491" top="0.74803149606299213" bottom="0.74803149606299213" header="0.31496062992125984" footer="0.31496062992125984"/>
  <pageSetup scale="67" orientation="landscape" r:id="rId1"/>
  <headerFooter alignWithMargins="0"/>
  <rowBreaks count="1" manualBreakCount="1">
    <brk id="25" max="16383" man="1"/>
  </rowBreaks>
  <colBreaks count="1" manualBreakCount="1">
    <brk id="10" max="1048575" man="1"/>
  </colBreaks>
  <drawing r:id="rId2"/>
  <extLst>
    <ext xmlns:x14="http://schemas.microsoft.com/office/spreadsheetml/2009/9/main" uri="{CCE6A557-97BC-4b89-ADB6-D9C93CAAB3DF}">
      <x14:dataValidations xmlns:xm="http://schemas.microsoft.com/office/excel/2006/main" xWindow="712" yWindow="776" count="5">
        <x14:dataValidation type="list" allowBlank="1" showInputMessage="1" showErrorMessage="1" xr:uid="{00000000-0002-0000-0400-000000000000}">
          <x14:formula1>
            <xm:f>'11 FORMULAS'!$E$4:$E$7</xm:f>
          </x14:formula1>
          <xm:sqref>J6:J85</xm:sqref>
        </x14:dataValidation>
        <x14:dataValidation type="list" allowBlank="1" showInputMessage="1" showErrorMessage="1" xr:uid="{00000000-0002-0000-0400-000001000000}">
          <x14:formula1>
            <xm:f>'11 FORMULAS'!$H$4:$H$6</xm:f>
          </x14:formula1>
          <xm:sqref>M6:M85</xm:sqref>
        </x14:dataValidation>
        <x14:dataValidation type="list" allowBlank="1" showInputMessage="1" showErrorMessage="1" xr:uid="{00000000-0002-0000-0400-000002000000}">
          <x14:formula1>
            <xm:f>'11 FORMULAS'!$K$4:$K$6</xm:f>
          </x14:formula1>
          <xm:sqref>O6:O85</xm:sqref>
        </x14:dataValidation>
        <x14:dataValidation type="list" allowBlank="1" showInputMessage="1" showErrorMessage="1" xr:uid="{00000000-0002-0000-0400-000003000000}">
          <x14:formula1>
            <xm:f>'11 FORMULAS'!$L$4:$L$6</xm:f>
          </x14:formula1>
          <xm:sqref>P6:P85</xm:sqref>
        </x14:dataValidation>
        <x14:dataValidation type="list" allowBlank="1" showInputMessage="1" showErrorMessage="1" xr:uid="{00000000-0002-0000-0400-000004000000}">
          <x14:formula1>
            <xm:f>'11 FORMULAS'!$M$4:$M$6</xm:f>
          </x14:formula1>
          <xm:sqref>Q6:Q85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33"/>
  <sheetViews>
    <sheetView showGridLines="0" zoomScale="85" zoomScaleNormal="85" workbookViewId="0">
      <selection activeCell="C7" sqref="C7"/>
    </sheetView>
  </sheetViews>
  <sheetFormatPr baseColWidth="10" defaultColWidth="14.28515625" defaultRowHeight="12.75" x14ac:dyDescent="0.25"/>
  <cols>
    <col min="1" max="1" width="20.85546875" style="77" customWidth="1"/>
    <col min="2" max="2" width="26.28515625" style="82" customWidth="1"/>
    <col min="3" max="3" width="21.42578125" style="82" customWidth="1"/>
    <col min="4" max="4" width="25" style="82" customWidth="1"/>
    <col min="5" max="5" width="16.42578125" style="123" customWidth="1"/>
    <col min="6" max="6" width="13.28515625" style="123" customWidth="1"/>
    <col min="7" max="7" width="15.5703125" style="82" customWidth="1"/>
    <col min="8" max="8" width="12.28515625" style="82" customWidth="1"/>
    <col min="9" max="9" width="7.42578125" style="82" customWidth="1"/>
    <col min="10" max="10" width="14" style="82" customWidth="1"/>
    <col min="11" max="14" width="12.42578125" style="82" customWidth="1"/>
    <col min="15" max="15" width="13" style="82" customWidth="1"/>
    <col min="16" max="16" width="3.85546875" style="82" customWidth="1"/>
    <col min="17" max="17" width="4.85546875" style="77" customWidth="1"/>
    <col min="18" max="18" width="8.140625" style="77" customWidth="1"/>
    <col min="19" max="24" width="14" style="77"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x14ac:dyDescent="0.2">
      <c r="A1" s="71"/>
      <c r="B1" s="69"/>
      <c r="C1" s="217"/>
      <c r="D1" s="217"/>
      <c r="E1" s="118"/>
      <c r="F1" s="231"/>
      <c r="G1" s="231"/>
      <c r="H1" s="232"/>
      <c r="I1" s="233"/>
      <c r="J1" s="212"/>
      <c r="K1" s="70"/>
      <c r="L1" s="70"/>
      <c r="M1" s="70"/>
      <c r="N1" s="70"/>
      <c r="O1" s="70"/>
      <c r="P1" s="69"/>
      <c r="AF1" s="68"/>
      <c r="AG1" s="68"/>
      <c r="AH1" s="68"/>
      <c r="AI1" s="68"/>
      <c r="AJ1" s="68"/>
    </row>
    <row r="2" spans="1:38" s="67" customFormat="1" ht="20.25" customHeight="1" x14ac:dyDescent="0.2">
      <c r="A2" s="19" t="s">
        <v>152</v>
      </c>
      <c r="B2" s="341" t="str">
        <f>+IF('2 CONTEXTO E IDENTIFICACIÓN'!$B$2="","",'2 CONTEXTO E IDENTIFICACIÓN'!$B$2)</f>
        <v>PLANEACIÓN ESTRATÉGICA</v>
      </c>
      <c r="C2" s="341"/>
      <c r="D2" s="341"/>
      <c r="E2" s="66"/>
      <c r="F2" s="119"/>
      <c r="AF2" s="68"/>
      <c r="AG2" s="68"/>
      <c r="AH2" s="68"/>
      <c r="AI2" s="68"/>
      <c r="AJ2" s="68"/>
    </row>
    <row r="3" spans="1:38" s="67" customFormat="1" ht="9" customHeight="1" thickBot="1" x14ac:dyDescent="0.25">
      <c r="A3" s="220"/>
      <c r="B3" s="342"/>
      <c r="C3" s="342"/>
      <c r="D3" s="342"/>
      <c r="E3" s="66"/>
      <c r="F3" s="119"/>
      <c r="AF3" s="68"/>
      <c r="AG3" s="68"/>
      <c r="AH3" s="68"/>
      <c r="AI3" s="68"/>
      <c r="AJ3" s="68"/>
    </row>
    <row r="4" spans="1:38" s="67" customFormat="1" ht="13.5" thickBot="1" x14ac:dyDescent="0.25">
      <c r="D4" s="69"/>
      <c r="E4" s="49"/>
      <c r="F4" s="119"/>
      <c r="I4" s="430" t="s">
        <v>21</v>
      </c>
      <c r="J4" s="431"/>
      <c r="K4" s="431"/>
      <c r="L4" s="431"/>
      <c r="M4" s="431"/>
      <c r="N4" s="431"/>
      <c r="O4" s="432"/>
      <c r="R4" s="72"/>
      <c r="S4" s="73"/>
      <c r="T4" s="423" t="s">
        <v>84</v>
      </c>
      <c r="U4" s="423"/>
      <c r="V4" s="423"/>
      <c r="W4" s="423"/>
      <c r="X4" s="424"/>
      <c r="AF4" s="68"/>
      <c r="AG4" s="68"/>
      <c r="AH4" s="68"/>
      <c r="AI4" s="68"/>
      <c r="AJ4" s="68"/>
    </row>
    <row r="5" spans="1:38" x14ac:dyDescent="0.25">
      <c r="A5" s="120"/>
      <c r="B5" s="120"/>
      <c r="C5" s="74"/>
      <c r="D5" s="120"/>
      <c r="E5" s="473" t="s">
        <v>115</v>
      </c>
      <c r="F5" s="473"/>
      <c r="G5" s="473"/>
      <c r="H5" s="74"/>
      <c r="I5" s="75"/>
      <c r="J5" s="76"/>
      <c r="K5" s="423" t="s">
        <v>84</v>
      </c>
      <c r="L5" s="423"/>
      <c r="M5" s="423"/>
      <c r="N5" s="423"/>
      <c r="O5" s="424"/>
      <c r="P5" s="74"/>
      <c r="R5" s="78"/>
      <c r="T5" s="79">
        <v>0.2</v>
      </c>
      <c r="U5" s="79">
        <v>0.4</v>
      </c>
      <c r="V5" s="79">
        <v>0.6</v>
      </c>
      <c r="W5" s="79">
        <v>0.8</v>
      </c>
      <c r="X5" s="80">
        <v>1</v>
      </c>
      <c r="Y5" s="81"/>
      <c r="Z5" s="81"/>
      <c r="AA5" s="81"/>
      <c r="AB5" s="81"/>
      <c r="AC5" s="81"/>
      <c r="AD5" s="81"/>
      <c r="AE5" s="81"/>
    </row>
    <row r="6" spans="1:38" ht="39.950000000000003" customHeight="1" x14ac:dyDescent="0.2">
      <c r="A6" s="83" t="s">
        <v>190</v>
      </c>
      <c r="B6" s="83" t="s">
        <v>1</v>
      </c>
      <c r="C6" s="83" t="s">
        <v>9</v>
      </c>
      <c r="D6" s="83" t="s">
        <v>9</v>
      </c>
      <c r="E6" s="83" t="s">
        <v>51</v>
      </c>
      <c r="F6" s="83" t="s">
        <v>84</v>
      </c>
      <c r="G6" s="83" t="s">
        <v>198</v>
      </c>
      <c r="H6" s="74"/>
      <c r="I6" s="78"/>
      <c r="J6" s="84"/>
      <c r="K6" s="85" t="s">
        <v>62</v>
      </c>
      <c r="L6" s="85" t="s">
        <v>7</v>
      </c>
      <c r="M6" s="85" t="s">
        <v>5</v>
      </c>
      <c r="N6" s="85" t="s">
        <v>6</v>
      </c>
      <c r="O6" s="86" t="s">
        <v>70</v>
      </c>
      <c r="P6" s="74"/>
      <c r="R6" s="78"/>
      <c r="S6" s="87"/>
      <c r="T6" s="88" t="s">
        <v>62</v>
      </c>
      <c r="U6" s="88" t="s">
        <v>7</v>
      </c>
      <c r="V6" s="88" t="s">
        <v>5</v>
      </c>
      <c r="W6" s="88" t="s">
        <v>6</v>
      </c>
      <c r="X6" s="89" t="s">
        <v>70</v>
      </c>
      <c r="AA6" s="81"/>
      <c r="AB6" s="81"/>
      <c r="AC6" s="90"/>
      <c r="AD6" s="90"/>
      <c r="AE6" s="90"/>
      <c r="AF6" s="90"/>
      <c r="AG6" s="90"/>
      <c r="AH6" s="90"/>
      <c r="AI6" s="90"/>
      <c r="AJ6" s="90"/>
      <c r="AK6" s="90"/>
      <c r="AL6" s="90"/>
    </row>
    <row r="7" spans="1:38" ht="128.25" customHeight="1" x14ac:dyDescent="0.2">
      <c r="A7" s="91" t="str">
        <f>'2 CONTEXTO E IDENTIFICACIÓN'!A6</f>
        <v>R1</v>
      </c>
      <c r="B7" s="92" t="str">
        <f>+'2 CONTEXTO E IDENTIFICACIÓN'!E6</f>
        <v>Posibilidad de pérdida Reputacional por falta de articulación del plan de desarrollo institucional con los planes de desarrollo de los entes territoriales debido a el desconocimiento o no inclusión de sus lineamientos en los procesos de planificación institucional.</v>
      </c>
      <c r="C7" s="121">
        <f>+'5 VALORACIÓN DEL CONTROL'!S9</f>
        <v>0.12</v>
      </c>
      <c r="D7" s="93">
        <f>+'5 VALORACIÓN DEL CONTROL'!T9</f>
        <v>0.2</v>
      </c>
      <c r="E7" s="93" t="str">
        <f>+IF(C7=0,"",IF(C7&lt;=$R$11,$S$11,IF(C7&lt;=$R$10,$S$10,IF(C7&lt;=$R$9,$S$9,IF(C7&lt;=$R$8,$S$8,IF(C7&lt;=$R$7,$S$7,""))))))</f>
        <v>Muy Baja</v>
      </c>
      <c r="F7" s="93" t="str">
        <f>+IF(D7=0,"",IF(D7&lt;=$T$5,$T$6,IF(D7&lt;=$U$5,$U$6,IF(D7&lt;=$V$5,$V$6,IF(D7&lt;=$W$5,$W$6,IF(D7&lt;=$X$5,$X$6,""))))))</f>
        <v>Leve</v>
      </c>
      <c r="G7" s="326" t="str">
        <f>+IF(E7=$S$7,IF(F7=$T$6,$T$7,IF(F7=$U$6,$U$7,IF(F7=$V$6,$V$7,IF(F7=$W$6,$W$7,IF(F7=$X$6,$X$7))))),IF(E7=$S$8,IF(F7=$T$6,$T$8,IF(F7=$U$6,$U$8,IF(F7=$V$6,$V$8,IF(F7=$W$6,$W$8,IF(F7=$X$6,$X$8))))),IF(E7=$S$9,IF(F7=$T$6,$T$9,IF(F7=$U$6,$U$9,IF(F7=$V$6,$V$9,IF(F7=$W$6,$W$9,IF(F7=$X$6,$X$9))))),IF(E7=$S$10,IF(F7=$T$6,$T$10,IF(F7=$U$6,$U$10,IF(F7=$V$6,$V$10,IF(F7=$W$6,$W$10,IF(F7=$X$6,$X$10))))),IF(E7=$S$11,IF(F7=$T$6,$T$11,IF(F7=$U$6,$U$11,IF(F7=$V$6,$V$11,IF(F7=$W$6,$W$11,IF(F7=$X$6,$X$11))))),"")))))</f>
        <v>Bajo</v>
      </c>
      <c r="H7" s="94"/>
      <c r="I7" s="428" t="s">
        <v>51</v>
      </c>
      <c r="J7" s="85" t="s">
        <v>59</v>
      </c>
      <c r="K7" s="95" t="str">
        <f>+IF(AND(E7=$S$7,F7=$T$6),A7,"")&amp;" "&amp;IF(AND(E8=$S$7,F8=$T$6),A8,"")&amp;" "&amp;IF(AND(E9=$S$7,F9=$T$6),A9,"")&amp;" "&amp;IF(AND(E10=$S$7,F10=$T$6),A10,"")&amp;" "&amp;IF(AND(E11=$S$7,F11=$T$6),A11,"")&amp;" "&amp;IF(AND(E12=$S$7,F12=$T$6),A12,"")&amp;" "&amp;IF(AND(E13=$S$7,F13=$T$6),A13,"")&amp;" "&amp;IF(AND(E14=$S$7,F14=$T$6),A14,"")&amp;" "&amp;IF(AND(E15=$S$7,F15=$T$6),A15,"")&amp;" "&amp;IF(AND(E16=$S$7,F16=$T$6),A16,"")&amp;" "&amp;IF(AND(E17=$S$7,F17=$T$6),A17,"")&amp;" "&amp;IF(AND(E18=$S$7,F18=$T$6),A18,"")&amp;" "&amp;IF(AND(E19=$S$7,F19=$T$6),A19,"")&amp;" "&amp;IF(AND(E20=$S$7,F20=$T$6),A20,"")&amp;" "&amp;IF(AND(E21=$S$7,F21=$T$6),A21,"")&amp;" "&amp;IF(AND(E22=$S$7,F22=$T$6),A22,"")&amp;" "&amp;IF(AND(E23=$S$7,F23=$T$6),A23,"")&amp;" "&amp;IF(AND(E24=$S$7,F24=$T$6),A24,"")&amp;" "&amp;IF(AND(E25=$S$7,F25=$T$6),A25,"")&amp;" "&amp;IF(AND(E26=$S$7,F26=$T$6),A26,"")</f>
        <v xml:space="preserve">                   </v>
      </c>
      <c r="L7" s="95" t="str">
        <f>+IF(AND(E7=$S$7,F7=$U$6),A7,"")&amp;" "&amp;IF(AND(E8=$S$7,F8=$U$6),A8,"")&amp;" "&amp;IF(AND(E9=$S$7,F9=$U$6),A9,"")&amp;" "&amp;IF(AND(E10=$S$7,F10=$U$6),A10,"")&amp;" "&amp;IF(AND(E11=$S$7,F11=$U$6),A11,"")&amp;" "&amp;IF(AND(E12=$S$7,F12=$U$6),A12,"")&amp;" "&amp;IF(AND(E13=$S$7,F13=$U$6),A13,"")&amp;" "&amp;IF(AND(E14=$S$7,F14=$U$6),A14,"")&amp;" "&amp;IF(AND(E15=$S$7,F15=$U$6),A15,"")&amp;" "&amp;IF(AND(E16=$S$7,F16=$U$6),A16,"")&amp;" "&amp;IF(AND(E17=$S$7,F17=$U$6),A17,"")&amp;" "&amp;IF(AND(E18=$S$7,F18=$U$6),A18,"")&amp;" "&amp;IF(AND(E19=$S$7,F19=$U$6),A19,"")&amp;" "&amp;IF(AND(E20=$S$7,F20=$U$6),A20,"")&amp;" "&amp;IF(AND(E21=$S$7,F21=$U$6),A21,"")&amp;" "&amp;IF(AND(E22=$S$7,F22=$U$6),A22,"")&amp;" "&amp;IF(AND(E23=$S$7,F23=$U$6),A23,"")&amp;" "&amp;IF(AND(E24=$S$7,F24=$U$6),A24,"")&amp;" "&amp;IF(AND(E25=$S$7,F25=$U$6),A25,"")&amp;" "&amp;IF(AND(E26=$S$7,F26=$U$6),A26,"")</f>
        <v xml:space="preserve">                   </v>
      </c>
      <c r="M7" s="95" t="str">
        <f>+IF(AND(E7=$S$7,F7=$V$6),A7,"")&amp;" "&amp;IF(AND(E8=$S$7,F8=$V$6),A8,"")&amp;" "&amp;IF(AND(E9=$S$7,F9=$V$6),A9,"")&amp;" "&amp;IF(AND(E10=$S$7,F10=$V$6),A10,"")&amp;" "&amp;IF(AND(E11=$S$7,F11=$V$6),A11,"")&amp;" "&amp;IF(AND(E12=$S$7,F12=$V$6),A12,"")&amp;" "&amp;IF(AND(E13=$S$7,F13=$V$6),A13,"")&amp;" "&amp;IF(AND(E14=$S$7,F14=$V$6),A14,"")&amp;" "&amp;IF(AND(E15=$S$7,F15=$V$6),A15,"")&amp;" "&amp;IF(AND(E16=$S$7,F16=$V$6),A16,"")&amp;" "&amp;IF(AND(E17=$S$7,F17=$V$6),A17,"")&amp;" "&amp;IF(AND(E18=$S$7,F18=$V$6),A18,"")&amp;" "&amp;IF(AND(E19=$S$7,F19=$V$6),A19,"")&amp;" "&amp;IF(AND(E20=$S$7,F20=$V$6),A20,"")&amp;" "&amp;IF(AND(E21=$S$7,F21=$V$6),A21,"")&amp;" "&amp;IF(AND(E22=$S$7,F22=$V$6),A22,"")&amp;" "&amp;IF(AND(E23=$S$7,F23=$V$6),A23,"")&amp;" "&amp;IF(AND(E24=$S$7,F24=$V$6),A24,"")&amp;" "&amp;IF(AND(E25=$S$7,F25=$V$6),A25,"")&amp;" "&amp;IF(AND(E26=$S$7,F26=$V$6),A26,"")</f>
        <v xml:space="preserve">                   </v>
      </c>
      <c r="N7" s="95" t="str">
        <f>+IF(AND(E7=$S$7,F7=$W$6),A7,"")&amp;" "&amp;IF(AND(E8=$S$7,F8=$W$6),A8,"")&amp;" "&amp;IF(AND(E9=$S$7,F9=$W$6),A9,"")&amp;" "&amp;IF(AND(E10=$S$7,F10=$W$6),A10,"")&amp;" "&amp;IF(AND(E11=$S$7,F11=$W$6),A11,"")&amp;" "&amp;IF(AND(E12=$S$7,F12=$W$6),A12,"")&amp;" "&amp;IF(AND(E13=$S$7,F13=$W$6),A13,"")&amp;" "&amp;IF(AND(E14=$S$7,F14=$W$6),A14,"")&amp;" "&amp;IF(AND(E15=$S$7,F15=$W$6),A15,"")&amp;" "&amp;IF(AND(E16=$S$7,F16=$W$6),A16,"")&amp;" "&amp;IF(AND(E17=$S$7,F17=$W$6),A17,"")&amp;" "&amp;IF(AND(E18=$S$7,F18=$W$6),A18,"")&amp;" "&amp;IF(AND(E19=$S$7,F19=$W$6),A19,"")&amp;" "&amp;IF(AND(E20=$S$7,F20=$W$6),A20,"")&amp;" "&amp;IF(AND(E21=$S$7,F21=$W$6),A21,"")&amp;" "&amp;IF(AND(E22=$S$7,F22=$W$6),A22,"")&amp;" "&amp;IF(AND(E23=$S$7,F23=$W$6),A23,"")&amp;" "&amp;IF(AND(E24=$S$7,F24=$W$6),A24,"")&amp;" "&amp;IF(AND(E25=$S$7,F25=$W$6),A25,"")&amp;" "&amp;IF(AND(E26=$S$7,F26=$W$6),A26,"")</f>
        <v xml:space="preserve">                   </v>
      </c>
      <c r="O7" s="96" t="str">
        <f>+IF(AND(E7=$S$7,F7=$X$6),A7,"")&amp;" "&amp;IF(AND(E8=$S$7,F8=$X$6),A8,"")&amp;" "&amp;IF(AND(E9=$S$7,F9=$X$6),A9,"")&amp;" "&amp;IF(AND(E10=$S$7,F10=$X$6),A10,"")&amp;" "&amp;IF(AND(E11=$S$7,F11=$X$6),A11,"")&amp;" "&amp;IF(AND(E12=$S$7,F12=$X$6),A12,"")&amp;" "&amp;IF(AND(E13=$S$7,F13=$X$6),A13,"")&amp;" "&amp;IF(AND(E14=$S$7,F14=$X$6),A14,"")&amp;" "&amp;IF(AND(E15=$S$7,F15=$X$6),A15,"")&amp;" "&amp;IF(AND(E16=$S$7,F16=$X$6),A16,"")&amp;" "&amp;IF(AND(E17=$S$7,F17=$X$6),A17,"")&amp;" "&amp;IF(AND(E18=$S$7,F18=$X$6),A18,"")&amp;" "&amp;IF(AND(E19=$S$7,F19=$X$6),A19,"")&amp;" "&amp;IF(AND(E20=$S$7,F20=$X$6),A20,"")&amp;" "&amp;IF(AND(E21=$S$7,F21=$X$6),A21,"")&amp;" "&amp;IF(AND(E22=$S$7,F22=$X$6),A22,"")&amp;" "&amp;IF(AND(E23=$S$7,F23=$X$6),A23,"")&amp;" "&amp;IF(AND(E24=$S$7,F24=$X$6),A24,"")&amp;" "&amp;IF(AND(E25=$S$7,F25=$X$6),A25,"")&amp;" "&amp;IF(AND(E26=$S$7,F26=$X$6),A26,"")</f>
        <v xml:space="preserve">                   </v>
      </c>
      <c r="P7" s="94"/>
      <c r="Q7" s="472" t="s">
        <v>51</v>
      </c>
      <c r="R7" s="97">
        <v>1</v>
      </c>
      <c r="S7" s="88" t="s">
        <v>59</v>
      </c>
      <c r="T7" s="95" t="s">
        <v>82</v>
      </c>
      <c r="U7" s="95" t="s">
        <v>82</v>
      </c>
      <c r="V7" s="95" t="s">
        <v>82</v>
      </c>
      <c r="W7" s="95" t="s">
        <v>82</v>
      </c>
      <c r="X7" s="96" t="s">
        <v>81</v>
      </c>
      <c r="AA7" s="81"/>
      <c r="AB7" s="81"/>
      <c r="AC7" s="90"/>
      <c r="AD7" s="90"/>
      <c r="AE7" s="90"/>
      <c r="AF7" s="98"/>
      <c r="AG7" s="98"/>
      <c r="AH7" s="98"/>
      <c r="AI7" s="98"/>
      <c r="AJ7" s="98"/>
      <c r="AK7" s="90"/>
      <c r="AL7" s="90"/>
    </row>
    <row r="8" spans="1:38" ht="150" customHeight="1" x14ac:dyDescent="0.2">
      <c r="A8" s="91" t="str">
        <f>'2 CONTEXTO E IDENTIFICACIÓN'!A7</f>
        <v>R2</v>
      </c>
      <c r="B8" s="92" t="str">
        <f>+'2 CONTEXTO E IDENTIFICACIÓN'!E7</f>
        <v>Posibilidad de pérdida Reputacional por incumplimiento de las metas del plan de desarrollo institucional debido a la ausencia de alertas generadas a partir del seguimiento al cumplimiento de las metas, la falta de articulación entre las dependencias reponsables y la insuficiencia de recursos económicos asigandos.</v>
      </c>
      <c r="C8" s="121">
        <f>+'5 VALORACIÓN DEL CONTROL'!S13</f>
        <v>0.14399999999999999</v>
      </c>
      <c r="D8" s="93">
        <f>+'5 VALORACIÓN DEL CONTROL'!T13</f>
        <v>0.8</v>
      </c>
      <c r="E8" s="93" t="str">
        <f t="shared" ref="E8:E26" si="0">+IF(C8=0,"",IF(C8&lt;=$R$11,$S$11,IF(C8&lt;=$R$10,$S$10,IF(C8&lt;=$R$9,$S$9,IF(C8&lt;=$R$8,$S$8,IF(C8&lt;=$R$7,$S$7,""))))))</f>
        <v>Muy Baja</v>
      </c>
      <c r="F8" s="93" t="str">
        <f t="shared" ref="F8:F26" si="1">+IF(D8=0,"",IF(D8&lt;=$T$5,$T$6,IF(D8&lt;=$U$5,$U$6,IF(D8&lt;=$V$5,$V$6,IF(D8&lt;=$W$5,$W$6,IF(D8&lt;=$X$5,$X$6,""))))))</f>
        <v>Mayor</v>
      </c>
      <c r="G8" s="326" t="str">
        <f>+IF(E8=$S$7,IF(F8=$T$6,$T$7,IF(F8=$U$6,$U$7,IF(F8=$V$6,$V$7,IF(F8=$W$6,$W$7,IF(F8=$X$6,$X$7))))),IF(E8=$S$8,IF(F8=$T$6,$T$8,IF(F8=$U$6,$U$8,IF(F8=$V$6,$V$8,IF(F8=$W$6,$W$8,IF(F8=$X$6,$X$8))))),IF(E8=$S$9,IF(F8=$T$6,$T$9,IF(F8=$U$6,$U$9,IF(F8=$V$6,$V$9,IF(F8=$W$6,$W$9,IF(F8=$X$6,$X$9))))),IF(E8=$S$10,IF(F8=$T$6,$T$10,IF(F8=$U$6,$U$10,IF(F8=$V$6,$V$10,IF(F8=$W$6,$W$10,IF(F8=$X$6,$X$10))))),IF(E8=$S$11,IF(F8=$T$6,$T$11,IF(F8=$U$6,$U$11,IF(F8=$V$6,$V$11,IF(F8=$W$6,$W$11,IF(F8=$X$6,$X$11))))),"")))))</f>
        <v>Alto</v>
      </c>
      <c r="H8" s="94"/>
      <c r="I8" s="428"/>
      <c r="J8" s="85" t="s">
        <v>58</v>
      </c>
      <c r="K8" s="99" t="str">
        <f>+IF(AND(E7=$S$8,F7=$T$6),A7,"")&amp;" "&amp;IF(AND(E8=$S$8,F8=$T$6),A8,"")&amp;" "&amp;IF(AND(E9=$S$8,F9=$T$6),A9,"")&amp;" "&amp;IF(AND(E10=$S$8,F10=$T$6),A10,"")&amp;" "&amp;IF(AND(E11=$S$8,F11=$T$6),A11,"")&amp;" "&amp;IF(AND(E12=$S$8,F12=$T$6),A12,"")&amp;" "&amp;IF(AND(E13=$S$8,F13=$T$6),A13,"")&amp;" "&amp;IF(AND(E14=$S$8,F14=$T$6),A14,"")&amp;" "&amp;IF(AND(E15=$S$8,F15=$T$6),A15,"")&amp;" "&amp;IF(AND(E16=$S$8,F16=$T$6),A16,"")&amp;" "&amp;IF(AND(E17=$S$8,F17=$T$6),A17,"")&amp;" "&amp;IF(AND(E18=$S$8,F18=$T$6),A18,"")&amp;" "&amp;IF(AND(E19=$S$8,F19=$T$6),A19,"")&amp;" "&amp;IF(AND(E20=$S$8,F20=$T$6),A20,"")&amp;" "&amp;IF(AND(E21=$S$8,F21=$T$6),A21,"")&amp;" "&amp;IF(AND(E22=$S$8,F22=$T$6),A22,"")&amp;" "&amp;IF(AND(E23=$S$8,F23=$T$6),A23,"")&amp;" "&amp;IF(AND(E24=$S$8,F24=$T$6),A24,"")&amp;" "&amp;IF(AND(E25=$S$8,F25=$T$6),A25,"")&amp;" "&amp;IF(AND(E26=$S$8,F26=$T$6),A26,"")</f>
        <v xml:space="preserve">                   </v>
      </c>
      <c r="L8" s="99" t="str">
        <f>+IF(AND(E7=$S$8,F7=$U$6),A7,"")&amp;" "&amp;IF(AND(E8=$S$8,F8=$U$6),A8,"")&amp;" "&amp;IF(AND(E9=$S$8,F9=$U$6),A9,"")&amp;" "&amp;IF(AND(E10=$S$8,F10=$U$6),A10,"")&amp;" "&amp;IF(AND(E11=$S$8,F11=$U$6),A11,"")&amp;" "&amp;IF(AND(E12=$S$8,F12=$U$6),A12,"")&amp;" "&amp;IF(AND(E13=$S$8,F13=$U$6),A13,"")&amp;" "&amp;IF(AND(E14=$S$8,F14=$U$6),A14,"")&amp;" "&amp;IF(AND(E15=$S$8,F15=$U$6),A15,"")&amp;" "&amp;IF(AND(E16=$S$8,F16=$U$6),A16,"")&amp;" "&amp;IF(AND(E17=$S$8,F17=$U$6),A17,"")&amp;" "&amp;IF(AND(E18=$S$8,F18=$U$6),A18,"")&amp;" "&amp;IF(AND(E19=$S$8,F19=$U$6),A19,"")&amp;" "&amp;IF(AND(E20=$S$8,F20=$U$6),A20,"")&amp;" "&amp;IF(AND(E21=$S$8,F21=$U$6),A21,"")&amp;" "&amp;IF(AND(E22=$S$8,F22=$U$6),A22,"")&amp;" "&amp;IF(AND(E23=$S$8,F23=$U$6),A23,"")&amp;" "&amp;IF(AND(E24=$S$8,F24=$U$6),A24,"")&amp;" "&amp;IF(AND(E25=$S$8,F25=$U$6),A25,"")&amp;" "&amp;IF(AND(E26=$S$8,F26=$U$6),A26,"")</f>
        <v xml:space="preserve">                   </v>
      </c>
      <c r="M8" s="95" t="str">
        <f>+IF(AND(E7=$S$8,F7=$V$6),A7,"")&amp;" "&amp;IF(AND(E8=$S$8,F8=$V$6),A8,"")&amp;" "&amp;IF(AND(E9=$S$8,F9=$V$6),A9,"")&amp;" "&amp;IF(AND(E10=$S$8,F10=$V$6),A10,"")&amp;" "&amp;IF(AND(E11=$S$8,F11=$V$6),A11,"")&amp;" "&amp;IF(AND(E12=$S$8,F12=$V$6),A12,"")&amp;" "&amp;IF(AND(E13=$S$8,F13=$V$6),A13,"")&amp;" "&amp;IF(AND(E14=$S$8,F14=$V$6),A14,"")&amp;" "&amp;IF(AND(E15=$S$8,F15=$V$6),A15,"")&amp;" "&amp;IF(AND(E16=$S$8,F16=$V$6),A16,"")&amp;" "&amp;IF(AND(E17=$S$8,F17=$V$6),A17,"")&amp;" "&amp;IF(AND(E18=$S$8,F18=$V$6),A18,"")&amp;" "&amp;IF(AND(E19=$S$8,F19=$V$6),A19,"")&amp;" "&amp;IF(AND(E20=$S$8,F20=$V$6),A20,"")&amp;" "&amp;IF(AND(E21=$S$8,F21=$V$6),A21,"")&amp;" "&amp;IF(AND(E22=$S$8,F22=$V$6),A22,"")&amp;" "&amp;IF(AND(E23=$S$8,F23=$V$6),A23,"")&amp;" "&amp;IF(AND(E24=$S$8,F24=$V$6),A24,"")&amp;" "&amp;IF(AND(E25=$S$8,F25=$V$6),A25,"")&amp;" "&amp;IF(AND(E26=$S$8,F26=$V$6),A26,"")</f>
        <v xml:space="preserve">                   </v>
      </c>
      <c r="N8" s="95" t="str">
        <f>+IF(AND(E7=$S$8,F7=$W$6),A7,"")&amp;" "&amp;IF(AND(E8=$S$8,F8=$W$6),A8,"")&amp;" "&amp;IF(AND(E9=$S$8,F9=$W$6),A9,"")&amp;" "&amp;IF(AND(E10=$S$8,F10=$W$6),A10,"")&amp;" "&amp;IF(AND(E11=$S$8,F11=$W$6),A11,"")&amp;" "&amp;IF(AND(E12=$S$8,F12=$W$6),A12,"")&amp;" "&amp;IF(AND(E13=$S$8,F13=$W$6),A13,"")&amp;" "&amp;IF(AND(E14=$S$8,F14=$W$6),A14,"")&amp;" "&amp;IF(AND(E15=$S$8,F15=$W$6),A15,"")&amp;" "&amp;IF(AND(E16=$S$8,F16=$W$6),A16,"")&amp;" "&amp;IF(AND(E17=$S$8,F17=$W$6),A17,"")&amp;" "&amp;IF(AND(E18=$S$8,F18=$W$6),A18,"")&amp;" "&amp;IF(AND(E19=$S$8,F19=$W$6),A19,"")&amp;" "&amp;IF(AND(E20=$S$8,F20=$W$6),A20,"")&amp;" "&amp;IF(AND(E21=$S$8,F21=$W$6),A21,"")&amp;" "&amp;IF(AND(E22=$S$8,F22=$W$6),A22,"")&amp;" "&amp;IF(AND(E23=$S$8,F23=$W$6),A23,"")&amp;" "&amp;IF(AND(E24=$S$8,F24=$W$6),A24,"")&amp;" "&amp;IF(AND(E25=$S$8,F25=$W$6),A25,"")&amp;" "&amp;IF(AND(E26=$S$8,F26=$W$6),A26,"")</f>
        <v xml:space="preserve">                   </v>
      </c>
      <c r="O8" s="96" t="str">
        <f>+IF(AND(E7=$S$8,F7=$X$6),A7,"")&amp;" "&amp;IF(AND(E8=$S$8,F8=$X$6),A8,"")&amp;" "&amp;IF(AND(E9=$S$8,F9=$X$6),A9,"")&amp;" "&amp;IF(AND(E10=$S$8,F10=$X$6),A10,"")&amp;" "&amp;IF(AND(E11=$S$8,F11=$X$6),A11,"")&amp;" "&amp;IF(AND(E12=$S$8,F12=$X$6),A12,"")&amp;" "&amp;IF(AND(E13=$S$8,F13=$X$6),A13,"")&amp;" "&amp;IF(AND(E14=$S$8,F14=$X$6),A14,"")&amp;" "&amp;IF(AND(E15=$S$8,F15=$X$6),A15,"")&amp;" "&amp;IF(AND(E16=$S$8,F16=$X$6),A16,"")&amp;" "&amp;IF(AND(E17=$S$8,F17=$X$6),A17,"")&amp;" "&amp;IF(AND(E18=$S$8,F18=$X$6),A18,"")&amp;" "&amp;IF(AND(E19=$S$8,F19=$X$6),A19,"")&amp;" "&amp;IF(AND(E20=$S$8,F20=$X$6),A20,"")&amp;" "&amp;IF(AND(E21=$S$8,F21=$X$6),A21,"")&amp;" "&amp;IF(AND(E22=$S$8,F22=$X$6),A22,"")&amp;" "&amp;IF(AND(E23=$S$8,F23=$X$6),A23,"")&amp;" "&amp;IF(AND(E24=$S$8,F24=$X$6),A24,"")&amp;" "&amp;IF(AND(E25=$S$8,F25=$X$6),A25,"")&amp;" "&amp;IF(AND(E26=$S$8,F26=$X$6),A26,"")</f>
        <v xml:space="preserve">                   </v>
      </c>
      <c r="P8" s="94"/>
      <c r="Q8" s="472"/>
      <c r="R8" s="97">
        <v>0.8</v>
      </c>
      <c r="S8" s="88" t="s">
        <v>58</v>
      </c>
      <c r="T8" s="99" t="s">
        <v>5</v>
      </c>
      <c r="U8" s="99" t="s">
        <v>5</v>
      </c>
      <c r="V8" s="95" t="s">
        <v>82</v>
      </c>
      <c r="W8" s="95" t="s">
        <v>82</v>
      </c>
      <c r="X8" s="96" t="s">
        <v>81</v>
      </c>
      <c r="AA8" s="81"/>
      <c r="AB8" s="81"/>
      <c r="AC8" s="90"/>
      <c r="AD8" s="100"/>
      <c r="AE8" s="101"/>
      <c r="AF8" s="98"/>
      <c r="AG8" s="98"/>
      <c r="AH8" s="98"/>
      <c r="AI8" s="98"/>
      <c r="AJ8" s="98"/>
      <c r="AK8" s="90"/>
      <c r="AL8" s="90"/>
    </row>
    <row r="9" spans="1:38" ht="136.5" customHeight="1" x14ac:dyDescent="0.2">
      <c r="A9" s="91" t="str">
        <f>'2 CONTEXTO E IDENTIFICACIÓN'!A8</f>
        <v>R3</v>
      </c>
      <c r="B9" s="92" t="str">
        <f>+'2 CONTEXTO E IDENTIFICACIÓN'!E8</f>
        <v>Posibilidad de pérdida Económica y Reputacional Por la formulación de proyectos sin calidad técnica que conlleven suspensiones en su ejecución debido a el incumplimiento de la norma técnica vigente exigida para estudios y diseños de proyectos establecida por el Ministerio de Vivienda, Ciudad y Territorio.</v>
      </c>
      <c r="C9" s="121">
        <f>+'5 VALORACIÓN DEL CONTROL'!S17</f>
        <v>0.24</v>
      </c>
      <c r="D9" s="93">
        <f>+'5 VALORACIÓN DEL CONTROL'!T17</f>
        <v>1</v>
      </c>
      <c r="E9" s="93" t="str">
        <f t="shared" si="0"/>
        <v>Baja</v>
      </c>
      <c r="F9" s="93" t="str">
        <f t="shared" si="1"/>
        <v>Catastrófico</v>
      </c>
      <c r="G9" s="326" t="str">
        <f>+IF(E9=$S$7,IF(F9=$T$6,$T$7,IF(F9=$U$6,$U$7,IF(F9=$V$6,$V$7,IF(F9=$W$6,$W$7,IF(F9=$X$6,$X$7))))),IF(E9=$S$8,IF(F9=$T$6,$T$8,IF(F9=$U$6,$U$8,IF(F9=$V$6,$V$8,IF(F9=$W$6,$W$8,IF(F9=$X$6,$X$8))))),IF(E9=$S$9,IF(F9=$T$6,$T$9,IF(F9=$U$6,$U$9,IF(F9=$V$6,$V$9,IF(F9=$W$6,$W$9,IF(F9=$X$6,$X$9))))),IF(E9=$S$10,IF(F9=$T$6,$T$10,IF(F9=$U$6,$U$10,IF(F9=$V$6,$V$10,IF(F9=$W$6,$W$10,IF(F9=$X$6,$X$10))))),IF(E9=$S$11,IF(F9=$T$6,$T$11,IF(F9=$U$6,$U$11,IF(F9=$V$6,$V$11,IF(F9=$W$6,$W$11,IF(F9=$X$6,$X$11))))),"")))))</f>
        <v>Extremo</v>
      </c>
      <c r="H9" s="94"/>
      <c r="I9" s="428"/>
      <c r="J9" s="85" t="s">
        <v>56</v>
      </c>
      <c r="K9" s="99" t="str">
        <f>+IF(AND(E7=$S$9,F7=$T$6),A7,"")&amp;" "&amp;IF(AND(E8=$S$9,F8=$T$6),A8,"")&amp;" "&amp;IF(AND(E9=$S$9,F9=$T$6),A9,"")&amp;" "&amp;IF(AND(E10=$S$9,F10=$T$6),A10,"")&amp;" "&amp;IF(AND(E11=$S$9,F11=$T$6),A11,"")&amp;" "&amp;IF(AND(E12=$S$9,F12=$T$6),A12,"")&amp;" "&amp;IF(AND(E13=$S$9,F13=$T$6),A13,"")&amp;" "&amp;IF(AND(E14=$S$9,F14=$T$6),A14,"")&amp;" "&amp;IF(AND(E15=$S$9,F15=$T$6),A15,"")&amp;" "&amp;IF(AND(E16=$S$9,F16=$T$6),A16,"")&amp;" "&amp;IF(AND(E17=$S$9,F17=$T$6),A17,"")&amp;" "&amp;IF(AND(E18=$S$9,F18=$T$6),A18,"")&amp;" "&amp;IF(AND(E19=$S$9,F19=$T$6),A19,"")&amp;" "&amp;IF(AND(E20=$S$9,F20=$T$6),A20,"")&amp;" "&amp;IF(AND(E21=$S$9,F21=$T$6),A21,"")&amp;" "&amp;IF(AND(E22=$S$9,F22=$T$6),A22,"")&amp;" "&amp;IF(AND(E23=$S$9,F23=$T$6),A23,"")&amp;" "&amp;IF(AND(E24=$S$9,F24=$T$6),A24,"")&amp;" "&amp;IF(AND(E25=$S$9,F25=$T$6),A25,"")&amp;" "&amp;IF(AND(E26=$S$9,F26=$T$6),A26,"")</f>
        <v xml:space="preserve">                   </v>
      </c>
      <c r="L9" s="99" t="str">
        <f>+IF(AND(E7=$S$9,F7=$U$6),A7,"")&amp;" "&amp;IF(AND(E8=$S$9,F8=$U$6),A8,"")&amp;" "&amp;IF(AND(E9=$S$9,F9=$U$6),A9,"")&amp;" "&amp;IF(AND(E10=$S$9,F10=$U$6),A10,"")&amp;" "&amp;IF(AND(E11=$S$9,F11=$U$6),A11,"")&amp;" "&amp;IF(AND(E12=$S$9,F12=$U$6),A12,"")&amp;" "&amp;IF(AND(E13=$S$9,F13=$U$6),A13,"")&amp;" "&amp;IF(AND(E14=$S$9,F14=$U$6),A14,"")&amp;" "&amp;IF(AND(E15=$S$9,F15=$U$6),A15,"")&amp;" "&amp;IF(AND(E16=$S$9,F16=$U$6),A16,"")&amp;" "&amp;IF(AND(E17=$S$9,F17=$U$6),A17,"")&amp;" "&amp;IF(AND(E18=$S$9,F18=$U$6),A18,"")&amp;" "&amp;IF(AND(E19=$S$9,F19=$U$6),A19,"")&amp;" "&amp;IF(AND(E20=$S$9,F20=$U$6),A20,"")&amp;" "&amp;IF(AND(E21=$S$9,F21=$U$6),A21,"")&amp;" "&amp;IF(AND(E22=$S$9,F22=$U$6),A22,"")&amp;" "&amp;IF(AND(E23=$S$9,F23=$U$6),A23,"")&amp;" "&amp;IF(AND(E24=$S$9,F24=$U$6),A24,"")&amp;" "&amp;IF(AND(E25=$S$9,F25=$U$6),A25,"")&amp;" "&amp;IF(AND(E26=$S$9,F26=$U$6),A26,"")</f>
        <v xml:space="preserve">                   </v>
      </c>
      <c r="M9" s="99" t="str">
        <f>+IF(AND(E7=$S$9,F7=$V$6),A7,"")&amp;" "&amp;IF(AND(E8=$S$9,F8=$V$6),A8,"")&amp;" "&amp;IF(AND(E9=$S$9,F9=$V$6),A9,"")&amp;" "&amp;IF(AND(E10=$S$9,F10=$V$6),A10,"")&amp;" "&amp;IF(AND(E11=$S$9,F11=$V$6),A11,"")&amp;" "&amp;IF(AND(E12=$S$9,F12=$V$6),A12,"")&amp;" "&amp;IF(AND(E13=$S$9,F13=$V$6),A13,"")&amp;" "&amp;IF(AND(E14=$S$9,F14=$V$6),A14,"")&amp;" "&amp;IF(AND(E15=$S$9,F15=$V$6),A15,"")&amp;" "&amp;IF(AND(E16=$S$9,F16=$V$6),A16,"")&amp;" "&amp;IF(AND(E17=$S$9,F17=$V$6),A17,"")&amp;" "&amp;IF(AND(E18=$S$9,F18=$V$6),A18,"")&amp;" "&amp;IF(AND(E19=$S$9,F19=$V$6),A19,"")&amp;" "&amp;IF(AND(E20=$S$9,F20=$V$6),A20,"")&amp;" "&amp;IF(AND(E21=$S$9,F21=$V$6),A21,"")&amp;" "&amp;IF(AND(E22=$S$9,F22=$V$6),A22,"")&amp;" "&amp;IF(AND(E23=$S$9,F23=$V$6),A23,"")&amp;" "&amp;IF(AND(E24=$S$9,F24=$V$6),A24,"")&amp;" "&amp;IF(AND(E25=$S$9,F25=$V$6),A25,"")&amp;" "&amp;IF(AND(E26=$S$9,F26=$V$6),A26,"")</f>
        <v xml:space="preserve">                   </v>
      </c>
      <c r="N9" s="95" t="str">
        <f>+IF(AND(E7=$S$9,F7=$W$6),A7,"")&amp;" "&amp;IF(AND(E8=$S$9,F8=$W$6),A8,"")&amp;" "&amp;IF(AND(E9=$S$9,F9=$W$6),A9,"")&amp;" "&amp;IF(AND(E10=$S$9,F10=$W$6),A10,"")&amp;" "&amp;IF(AND(E11=$S$9,F11=$W$6),A11,"")&amp;" "&amp;IF(AND(E12=$S$9,F12=$W$6),A12,"")&amp;" "&amp;IF(AND(E13=$S$9,F13=$W$6),A13,"")&amp;" "&amp;IF(AND(E14=$S$9,F14=$W$6),A14,"")&amp;" "&amp;IF(AND(E15=$S$9,F15=$W$6),A15,"")&amp;" "&amp;IF(AND(E16=$S$9,F16=$W$6),A16,"")&amp;" "&amp;IF(AND(E17=$S$9,F17=$W$6),A17,"")&amp;" "&amp;IF(AND(E18=$S$9,F18=$W$6),A18,"")&amp;" "&amp;IF(AND(E19=$S$9,F19=$W$6),A19,"")&amp;" "&amp;IF(AND(E20=$S$9,F20=$W$6),A20,"")&amp;" "&amp;IF(AND(E21=$S$9,F21=$W$6),A21,"")&amp;" "&amp;IF(AND(E22=$S$9,F22=$W$6),A22,"")&amp;" "&amp;IF(AND(E23=$S$9,F23=$W$6),A23,"")&amp;" "&amp;IF(AND(E24=$S$9,F24=$W$6),A24,"")&amp;" "&amp;IF(AND(E25=$S$9,F25=$W$6),A25,"")&amp;" "&amp;IF(AND(E26=$S$9,F26=$W$6),A26,"")</f>
        <v xml:space="preserve">                   </v>
      </c>
      <c r="O9" s="96" t="str">
        <f>+IF(AND(E7=$S$9,F7=$X$6),A7,"")&amp;" "&amp;IF(AND(E8=$S$9,F8=$X$6),A8,"")&amp;" "&amp;IF(AND(E9=$S$9,F9=$X$6),A9,"")&amp;" "&amp;IF(AND(E10=$S$9,F10=$X$6),A10,"")&amp;" "&amp;IF(AND(E11=$S$9,F11=$X$6),A11,"")&amp;" "&amp;IF(AND(E12=$S$9,F12=$X$6),A12,"")&amp;" "&amp;IF(AND(E13=$S$9,F13=$X$6),A13,"")&amp;" "&amp;IF(AND(E14=$S$9,F14=$X$6),A14,"")&amp;" "&amp;IF(AND(E15=$S$9,F15=$X$6),A15,"")&amp;" "&amp;IF(AND(E16=$S$9,F16=$X$6),A16,"")&amp;" "&amp;IF(AND(E17=$S$9,F17=$X$6),A17,"")&amp;" "&amp;IF(AND(E18=$S$9,F18=$X$6),A18,"")&amp;" "&amp;IF(AND(E19=$S$9,F19=$X$6),A19,"")&amp;" "&amp;IF(AND(E20=$S$9,F20=$X$6),A20,"")&amp;" "&amp;IF(AND(E21=$S$9,F21=$X$6),A21,"")&amp;" "&amp;IF(AND(E22=$S$9,F22=$X$6),A22,"")&amp;" "&amp;IF(AND(E23=$S$9,F23=$X$6),A23,"")&amp;" "&amp;IF(AND(E24=$S$9,F24=$X$6),A24,"")&amp;" "&amp;IF(AND(E25=$S$9,F25=$X$6),A25,"")&amp;" "&amp;IF(AND(E26=$S$9,F26=$X$6),A26,"")</f>
        <v xml:space="preserve">                   </v>
      </c>
      <c r="P9" s="94"/>
      <c r="Q9" s="472"/>
      <c r="R9" s="97">
        <v>0.6</v>
      </c>
      <c r="S9" s="88" t="s">
        <v>56</v>
      </c>
      <c r="T9" s="99" t="s">
        <v>5</v>
      </c>
      <c r="U9" s="99" t="s">
        <v>5</v>
      </c>
      <c r="V9" s="99" t="s">
        <v>5</v>
      </c>
      <c r="W9" s="95" t="s">
        <v>82</v>
      </c>
      <c r="X9" s="96" t="s">
        <v>81</v>
      </c>
      <c r="AA9" s="81"/>
      <c r="AB9" s="81"/>
      <c r="AC9" s="90"/>
      <c r="AD9" s="100"/>
      <c r="AE9" s="101"/>
      <c r="AF9" s="98"/>
      <c r="AG9" s="98"/>
      <c r="AH9" s="98"/>
      <c r="AI9" s="98"/>
      <c r="AJ9" s="102"/>
      <c r="AK9" s="90"/>
      <c r="AL9" s="90"/>
    </row>
    <row r="10" spans="1:38" ht="105" customHeight="1" x14ac:dyDescent="0.2">
      <c r="A10" s="91" t="str">
        <f>'2 CONTEXTO E IDENTIFICACIÓN'!A9</f>
        <v>R4</v>
      </c>
      <c r="B10" s="92" t="str">
        <f>+'2 CONTEXTO E IDENTIFICACIÓN'!E9</f>
        <v>Posibilidad de pérdida Económica y Reputacional por incumplimiento de las actividades de los planes institucionales debido a la falta de seguimiento oportuno y sistemático a la ejecución de las actividades programadas.</v>
      </c>
      <c r="C10" s="121">
        <f>+'5 VALORACIÓN DEL CONTROL'!S21</f>
        <v>0.14399999999999999</v>
      </c>
      <c r="D10" s="93">
        <f>+'5 VALORACIÓN DEL CONTROL'!T21</f>
        <v>0.8</v>
      </c>
      <c r="E10" s="93" t="str">
        <f t="shared" si="0"/>
        <v>Muy Baja</v>
      </c>
      <c r="F10" s="93" t="str">
        <f t="shared" si="1"/>
        <v>Mayor</v>
      </c>
      <c r="G10" s="326" t="str">
        <f t="shared" ref="G10:G26" si="2">+IF(E10=$S$7,IF(F10=$T$6,$T$7,IF(F10=$U$6,$U$7,IF(F10=$V$6,$V$7,IF(F10=$W$6,$W$7,IF(F10=$X$6,$X$7))))),IF(E10=$S$8,IF(F10=$T$6,$T$8,IF(F10=$U$6,$U$8,IF(F10=$V$6,$V$8,IF(F10=$W$6,$W$8,IF(F10=$X$6,$X$8))))),IF(E10=$S$9,IF(F10=$T$6,$T$9,IF(F10=$U$6,$U$9,IF(F10=$V$6,$V$9,IF(F10=$W$6,$W$9,IF(F10=$X$6,$X$9))))),IF(E10=$S$10,IF(F10=$T$6,$T$10,IF(F10=$U$6,$U$10,IF(F10=$V$6,$V$10,IF(F10=$W$6,$W$10,IF(F10=$X$6,$X$10))))),IF(E10=$S$11,IF(F10=$T$6,$T$11,IF(F10=$U$6,$U$11,IF(F10=$V$6,$V$11,IF(F10=$W$6,$W$11,IF(F10=$X$6,$X$11))))),"")))))</f>
        <v>Alto</v>
      </c>
      <c r="H10" s="94"/>
      <c r="I10" s="428"/>
      <c r="J10" s="85" t="s">
        <v>54</v>
      </c>
      <c r="K10" s="103" t="str">
        <f>+IF(AND(E7=$S$10,F7=$T$6),A7,"")&amp;" "&amp;IF(AND(E8=$S$10,F8=$T$6),A8,"")&amp;" "&amp;IF(AND(E9=$S$10,F9=$T$6),A9,"")&amp;" "&amp;IF(AND(E10=$S$10,F10=$T$6),A10,"")&amp;" "&amp;IF(AND(E11=$S$10,F11=$T$6),A11,"")&amp;" "&amp;IF(AND(E12=$S$10,F12=$T$6),A12,"")&amp;" "&amp;IF(AND(E13=$S$10,F13=$T$6),A13,"")&amp;" "&amp;IF(AND(E14=$S$10,F14=$T$6),A14,"")&amp;" "&amp;IF(AND(E15=$S$10,F15=$T$6),A15,"")&amp;" "&amp;IF(AND(E16=$S$10,F16=$T$6),A16,"")&amp;" "&amp;IF(AND(E17=$S$10,F17=$T$6),A17,"")&amp;" "&amp;IF(AND(E18=$S$10,F18=$T$6),A18,"")&amp;" "&amp;IF(AND(E19=$S$10,F19=$T$6),A19,"")&amp;" "&amp;IF(AND(E20=$S$10,F20=$T$6),A20,"")&amp;" "&amp;IF(AND(E21=$S$10,F21=$T$6),A21,"")&amp;" "&amp;IF(AND(E22=$S$10,F22=$T$6),A22,"")&amp;" "&amp;IF(AND(E23=$S$10,F23=$T$6),A23,"")&amp;" "&amp;IF(AND(E24=$S$10,F24=$T$6),A24,"")&amp;" "&amp;IF(AND(E25=$S$10,F25=$T$6),A25,"")&amp;" "&amp;IF(AND(E26=$S$10,F26=$T$6),A26,"")</f>
        <v xml:space="preserve">                   </v>
      </c>
      <c r="L10" s="99" t="str">
        <f>+IF(AND(E7=$S$10,F7=$U$6),A7,"")&amp;" "&amp;IF(AND(E8=$S$10,F8=$U$6),A8,"")&amp;" "&amp;IF(AND(E9=$S$10,F9=$U$6),A9,"")&amp;" "&amp;IF(AND(E10=$S$10,F10=$U$6),A10,"")&amp;" "&amp;IF(AND(E11=$S$10,F11=$U$6),A11,"")&amp;" "&amp;IF(AND(E12=$S$10,F12=$U$6),A12,"")&amp;" "&amp;IF(AND(E13=$S$10,F13=$U$6),A13,"")&amp;" "&amp;IF(AND(E14=$S$10,F14=$U$6),A14,"")&amp;" "&amp;IF(AND(E15=$S$10,F15=$U$6),A15,"")&amp;" "&amp;IF(AND(E16=$S$10,F16=$U$6),A16,"")&amp;" "&amp;IF(AND(E17=$S$10,F17=$U$6),A17,"")&amp;" "&amp;IF(AND(E18=$S$10,F18=$U$6),A18,"")&amp;" "&amp;IF(AND(E19=$S$10,F19=$U$6),A19,"")&amp;" "&amp;IF(AND(E20=$S$10,F20=$U$6),A20,"")&amp;" "&amp;IF(AND(E21=$S$10,F21=$U$6),A21,"")&amp;" "&amp;IF(AND(E22=$S$10,F22=$U$6),A22,"")&amp;" "&amp;IF(AND(E23=$S$10,F23=$U$6),A23,"")&amp;" "&amp;IF(AND(E24=$S$10,F24=$U$6),A24,"")&amp;" "&amp;IF(AND(E25=$S$10,F25=$U$6),A25,"")&amp;" "&amp;IF(AND(E26=$S$10,F26=$U$6),A26,"")</f>
        <v xml:space="preserve">                   </v>
      </c>
      <c r="M10" s="99" t="str">
        <f>+IF(AND(E7=$S$10,F7=$V$6),A7,"")&amp;" "&amp;IF(AND(E8=$S$10,F8=$V$6),A8,"")&amp;" "&amp;IF(AND(E9=$S$10,F9=$V$6),A9,"")&amp;" "&amp;IF(AND(E10=$S$10,F10=$V$6),A10,"")&amp;" "&amp;IF(AND(E11=$S$10,F11=$V$6),A11,"")&amp;" "&amp;IF(AND(E12=$S$10,F12=$V$6),A12,"")&amp;" "&amp;IF(AND(E13=$S$10,F13=$V$6),A13,"")&amp;" "&amp;IF(AND(E14=$S$10,F14=$V$6),A14,"")&amp;" "&amp;IF(AND(E15=$S$10,F15=$V$6),A15,"")&amp;" "&amp;IF(AND(E16=$S$10,F16=$V$6),A16,"")&amp;" "&amp;IF(AND(E17=$S$10,F17=$V$6),A17,"")&amp;" "&amp;IF(AND(E18=$S$10,F18=$V$6),A18,"")&amp;" "&amp;IF(AND(E19=$S$10,F19=$V$6),A19,"")&amp;" "&amp;IF(AND(E20=$S$10,F20=$V$6),A20,"")&amp;" "&amp;IF(AND(E21=$S$10,F21=$V$6),A21,"")&amp;" "&amp;IF(AND(E22=$S$10,F22=$V$6),A22,"")&amp;" "&amp;IF(AND(E23=$S$10,F23=$V$6),A23,"")&amp;" "&amp;IF(AND(E24=$S$10,F24=$V$6),A24,"")&amp;" "&amp;IF(AND(E25=$S$10,F25=$V$6),A25,"")&amp;" "&amp;IF(AND(E26=$S$10,F26=$V$6),A26,"")</f>
        <v xml:space="preserve">      R7             </v>
      </c>
      <c r="N10" s="95" t="str">
        <f>+IF(AND(E7=$S$10,F7=$W$6),A7,"")&amp;" "&amp;IF(AND(E8=$S$10,F8=$W$6),A8,"")&amp;" "&amp;IF(AND(E9=$S$10,F9=$W$6),A9,"")&amp;" "&amp;IF(AND(E10=$S$10,F10=$W$6),A10,"")&amp;" "&amp;IF(AND(E11=$S$10,F11=$W$6),A11,"")&amp;" "&amp;IF(AND(E12=$S$10,F12=$W$6),A12,"")&amp;" "&amp;IF(AND(E13=$S$10,F13=$W$6),A13,"")&amp;" "&amp;IF(AND(E14=$S$10,F14=$W$6),A14,"")&amp;" "&amp;IF(AND(E15=$S$10,F15=$W$6),A15,"")&amp;" "&amp;IF(AND(E16=$S$10,F16=$W$6),A16,"")&amp;" "&amp;IF(AND(E17=$S$10,F17=$W$6),A17,"")&amp;" "&amp;IF(AND(E18=$S$10,F18=$W$6),A18,"")&amp;" "&amp;IF(AND(E19=$S$10,F19=$W$6),A19,"")&amp;" "&amp;IF(AND(E20=$S$10,F20=$W$6),A20,"")&amp;" "&amp;IF(AND(E21=$S$10,F21=$W$6),A21,"")&amp;" "&amp;IF(AND(E22=$S$10,F22=$W$6),A22,"")&amp;" "&amp;IF(AND(E23=$S$10,F23=$W$6),A23,"")&amp;" "&amp;IF(AND(E24=$S$10,F24=$W$6),A24,"")&amp;" "&amp;IF(AND(E25=$S$10,F25=$W$6),A25,"")&amp;" "&amp;IF(AND(E26=$S$10,F26=$W$6),A26,"")</f>
        <v xml:space="preserve">                   </v>
      </c>
      <c r="O10" s="96" t="str">
        <f>+IF(AND(E7=$S$10,F7=$X$6),A7,"")&amp;" "&amp;IF(AND(E8=$S$10,F8=$X$6),A8,"")&amp;" "&amp;IF(AND(E9=$S$10,F9=$X$6),A9,"")&amp;" "&amp;IF(AND(E10=$S$10,F10=$X$6),A10,"")&amp;" "&amp;IF(AND(E11=$S$10,F11=$X$6),A11,"")&amp;" "&amp;IF(AND(E12=$S$10,F12=$X$6),A12,"")&amp;" "&amp;IF(AND(E13=$S$10,F13=$X$6),A13,"")&amp;" "&amp;IF(AND(E14=$S$10,F14=$X$6),A14,"")&amp;" "&amp;IF(AND(E15=$S$10,F15=$X$6),A15,"")&amp;" "&amp;IF(AND(E16=$S$10,F16=$X$6),A16,"")&amp;" "&amp;IF(AND(E17=$S$10,F17=$X$6),A17,"")&amp;" "&amp;IF(AND(E18=$S$10,F18=$X$6),A18,"")&amp;" "&amp;IF(AND(E19=$S$10,F19=$X$6),A19,"")&amp;" "&amp;IF(AND(E20=$S$10,F20=$X$6),A20,"")&amp;" "&amp;IF(AND(E21=$S$10,F21=$X$6),A21,"")&amp;" "&amp;IF(AND(E22=$S$10,F22=$X$6),A22,"")&amp;" "&amp;IF(AND(E23=$S$10,F23=$X$6),A23,"")&amp;" "&amp;IF(AND(E24=$S$10,F24=$X$6),A24,"")&amp;" "&amp;IF(AND(E25=$S$10,F25=$X$6),A25,"")&amp;" "&amp;IF(AND(E26=$S$10,F26=$X$6),A26,"")</f>
        <v xml:space="preserve">  R3      R9           </v>
      </c>
      <c r="P10" s="94"/>
      <c r="Q10" s="472"/>
      <c r="R10" s="97">
        <v>0.4</v>
      </c>
      <c r="S10" s="88" t="s">
        <v>54</v>
      </c>
      <c r="T10" s="103" t="s">
        <v>83</v>
      </c>
      <c r="U10" s="99" t="s">
        <v>5</v>
      </c>
      <c r="V10" s="99" t="s">
        <v>5</v>
      </c>
      <c r="W10" s="95" t="s">
        <v>82</v>
      </c>
      <c r="X10" s="96" t="s">
        <v>81</v>
      </c>
      <c r="AA10" s="81"/>
      <c r="AB10" s="81"/>
      <c r="AC10" s="90"/>
      <c r="AD10" s="100"/>
      <c r="AE10" s="101"/>
      <c r="AF10" s="98"/>
      <c r="AG10" s="98"/>
      <c r="AH10" s="98"/>
      <c r="AI10" s="102"/>
      <c r="AJ10" s="98"/>
      <c r="AK10" s="90"/>
      <c r="AL10" s="90"/>
    </row>
    <row r="11" spans="1:38" ht="111" customHeight="1" thickBot="1" x14ac:dyDescent="0.25">
      <c r="A11" s="91" t="str">
        <f>'2 CONTEXTO E IDENTIFICACIÓN'!A10</f>
        <v>R5</v>
      </c>
      <c r="B11" s="92" t="str">
        <f>+'2 CONTEXTO E IDENTIFICACIÓN'!E10</f>
        <v>Posibilidad de pérdida Económica y Reputacional por incumplimiento de las actividades de los planes y programas ambientales debido a la falta de seguimiento oportuno y sistemático a la ejecución de las actividades programadas.</v>
      </c>
      <c r="C11" s="121">
        <f>+'5 VALORACIÓN DEL CONTROL'!S25</f>
        <v>7.1999999999999995E-2</v>
      </c>
      <c r="D11" s="93">
        <f>+'5 VALORACIÓN DEL CONTROL'!T25</f>
        <v>0.8</v>
      </c>
      <c r="E11" s="93" t="str">
        <f t="shared" si="0"/>
        <v>Muy Baja</v>
      </c>
      <c r="F11" s="93" t="str">
        <f t="shared" si="1"/>
        <v>Mayor</v>
      </c>
      <c r="G11" s="326" t="str">
        <f t="shared" si="2"/>
        <v>Alto</v>
      </c>
      <c r="H11" s="94"/>
      <c r="I11" s="429"/>
      <c r="J11" s="104" t="s">
        <v>52</v>
      </c>
      <c r="K11" s="105" t="str">
        <f>+IF(AND(E7=$S$11,F7=$T$6),A7,"")&amp;" "&amp;IF(AND(E8=$S$11,F8=$T$6),A8,"")&amp;" "&amp;IF(AND(E9=$S$11,F9=$T$6),A9,"")&amp;" "&amp;IF(AND(E10=$S$11,F10=$T$6),A10,"")&amp;" "&amp;IF(AND(E11=$S$11,F11=$T$6),A11,"")&amp;" "&amp;IF(AND(E12=$S$11,F12=$T$6),A12,"")&amp;" "&amp;IF(AND(E13=$S$11,F13=$T$6),A13,"")&amp;" "&amp;IF(AND(E14=$S$11,F14=$T$6),A14,"")&amp;" "&amp;IF(AND(E15=$S$11,F15=$T$6),A15,"")&amp;" "&amp;IF(AND(E16=$S$11,F16=$T$6),A16,"")&amp;" "&amp;IF(AND(E17=$S$11,F17=$T$6),A17,"")&amp;" "&amp;IF(AND(E18=$S$11,F18=$T$6),A18,"")&amp;" "&amp;IF(AND(E19=$S$11,F19=$T$6),A19,"")&amp;" "&amp;IF(AND(E20=$S$11,F20=$T$6),A20,"")&amp;" "&amp;IF(AND(E21=$S$11,F21=$T$6),A21,"")&amp;" "&amp;IF(AND(E22=$S$11,F22=$T$6),A22,"")&amp;" "&amp;IF(AND(E23=$S$11,F23=$T$6),A23,"")&amp;" "&amp;IF(AND(E24=$S$11,F24=$T$6),A24,"")&amp;" "&amp;IF(AND(E25=$S$11,F25=$T$6),A25,"")&amp;" "&amp;IF(AND(E26=$S$11,F26=$T$6),A26,"")</f>
        <v xml:space="preserve">R1                   </v>
      </c>
      <c r="L11" s="105" t="str">
        <f>+IF(AND(E7=$S$11,F7=$U$6),A7,"")&amp;" "&amp;IF(AND(E8=$S$11,F8=$U$6),A8,"")&amp;" "&amp;IF(AND(E9=$S$11,F9=$U$6),A9,"")&amp;" "&amp;IF(AND(E10=$S$11,F10=$U$6),A10,"")&amp;" "&amp;IF(AND(E11=$S$11,F11=$U$6),A11,"")&amp;" "&amp;IF(AND(E12=$S$11,F12=$U$6),A12,"")&amp;" "&amp;IF(AND(E13=$S$11,F13=$U$6),A13,"")&amp;" "&amp;IF(AND(E14=$S$11,F14=$U$6),A14,"")&amp;" "&amp;IF(AND(E15=$S$11,F15=$U$6),A15,"")&amp;" "&amp;IF(AND(E16=$S$11,F16=$U$6),A16,"")&amp;" "&amp;IF(AND(E17=$S$11,F17=$U$6),A17,"")&amp;" "&amp;IF(AND(E18=$S$11,F18=$U$6),A18,"")&amp;" "&amp;IF(AND(E19=$S$11,F19=$U$6),A19,"")&amp;" "&amp;IF(AND(E20=$S$11,F20=$U$6),A20,"")&amp;" "&amp;IF(AND(E21=$S$11,F21=$U$6),A21,"")&amp;" "&amp;IF(AND(E22=$S$11,F22=$U$6),A22,"")&amp;" "&amp;IF(AND(E23=$S$11,F23=$U$6),A23,"")&amp;" "&amp;IF(AND(E24=$S$11,F24=$U$6),A24,"")&amp;" "&amp;IF(AND(E25=$S$11,F25=$U$6),A25,"")&amp;" "&amp;IF(AND(E26=$S$11,F26=$U$6),A26,"")</f>
        <v xml:space="preserve">                   </v>
      </c>
      <c r="M11" s="106" t="str">
        <f>+IF(AND(E7=$S$11,F7=$V$6),A7,"")&amp;" "&amp;IF(AND(E8=$S$11,F8=$V$6),A8,"")&amp;" "&amp;IF(AND(E9=$S$11,F9=$V$6),A9,"")&amp;" "&amp;IF(AND(E10=$S$11,F10=$V$6),A10,"")&amp;" "&amp;IF(AND(E11=$S$11,F11=$V$6),A11,"")&amp;" "&amp;IF(AND(E12=$S$11,F12=$V$6),A12,"")&amp;" "&amp;IF(AND(E13=$S$11,F13=$V$6),A13,"")&amp;" "&amp;IF(AND(E14=$S$11,F14=$V$6),A14,"")&amp;" "&amp;IF(AND(E15=$S$11,F15=$V$6),A15,"")&amp;" "&amp;IF(AND(E16=$S$11,F16=$V$6),A16,"")&amp;" "&amp;IF(AND(E17=$S$11,F17=$V$6),A17,"")&amp;" "&amp;IF(AND(E18=$S$11,F18=$V$6),A18,"")&amp;" "&amp;IF(AND(E19=$S$11,F19=$V$6),A19,"")&amp;" "&amp;IF(AND(E20=$S$11,F20=$V$6),A20,"")&amp;" "&amp;IF(AND(E21=$S$11,F21=$V$6),A21,"")&amp;" "&amp;IF(AND(E22=$S$11,F22=$V$6),A22,"")&amp;" "&amp;IF(AND(E23=$S$11,F23=$V$6),A23,"")&amp;" "&amp;IF(AND(E24=$S$11,F24=$V$6),A24,"")&amp;" "&amp;IF(AND(E25=$S$11,F25=$V$6),A25,"")&amp;" "&amp;IF(AND(E26=$S$11,F26=$V$6),A26,"")</f>
        <v xml:space="preserve">                   </v>
      </c>
      <c r="N11" s="107" t="str">
        <f>+IF(AND(E7=$S$11,F7=$W$6),A7,"")&amp;" "&amp;IF(AND(E8=$S$11,F8=$W$6),A8,"")&amp;" "&amp;IF(AND(E9=$S$11,F9=$W$6),A9,"")&amp;" "&amp;IF(AND(E10=$S$11,F10=$W$6),A10,"")&amp;" "&amp;IF(AND(E11=$S$11,F11=$W$6),A11,"")&amp;" "&amp;IF(AND(E12=$S$11,F12=$W$6),A12,"")&amp;" "&amp;IF(AND(E13=$S$11,F13=$W$6),A13,"")&amp;" "&amp;IF(AND(E14=$S$11,F14=$W$6),A14,"")&amp;" "&amp;IF(AND(E15=$S$11,F15=$W$6),A15,"")&amp;" "&amp;IF(AND(E16=$S$11,F16=$W$6),A16,"")&amp;" "&amp;IF(AND(E17=$S$11,F17=$W$6),A17,"")&amp;" "&amp;IF(AND(E18=$S$11,F18=$W$6),A18,"")&amp;" "&amp;IF(AND(E19=$S$11,F19=$W$6),A19,"")&amp;" "&amp;IF(AND(E20=$S$11,F20=$W$6),A20,"")&amp;" "&amp;IF(AND(E21=$S$11,F21=$W$6),A21,"")&amp;" "&amp;IF(AND(E22=$S$11,F22=$W$6),A22,"")&amp;" "&amp;IF(AND(E23=$S$11,F23=$W$6),A23,"")&amp;" "&amp;IF(AND(E24=$S$11,F24=$W$6),A24,"")&amp;" "&amp;IF(AND(E25=$S$11,F25=$W$6),A25,"")&amp;" "&amp;IF(AND(E26=$S$11,F26=$W$6),A26,"")</f>
        <v xml:space="preserve"> R2  R4 R5               </v>
      </c>
      <c r="O11" s="108" t="str">
        <f>+IF(AND(E7=$S$11,F7=$X$6),A7,"")&amp;" "&amp;IF(AND(E8=$S$11,F8=$X$6),A8,"")&amp;" "&amp;IF(AND(E9=$S$11,F9=$X$6),A9,"")&amp;" "&amp;IF(AND(E10=$S$11,F10=$X$6),A10,"")&amp;" "&amp;IF(AND(E11=$S$11,F11=$X$6),A11,"")&amp;" "&amp;IF(AND(E12=$S$11,F12=$X$6),A12,"")&amp;" "&amp;IF(AND(E13=$S$11,F13=$X$6),A13,"")&amp;" "&amp;IF(AND(E14=$S$11,F14=$X$6),A14,"")&amp;" "&amp;IF(AND(E15=$S$11,F15=$X$6),A15,"")&amp;" "&amp;IF(AND(E16=$S$11,F16=$X$6),A16,"")&amp;" "&amp;IF(AND(E17=$S$11,F17=$X$6),A17,"")&amp;" "&amp;IF(AND(E18=$S$11,F18=$X$6),A18,"")&amp;" "&amp;IF(AND(E19=$S$11,F19=$X$6),A19,"")&amp;" "&amp;IF(AND(E20=$S$11,F20=$X$6),A20,"")&amp;" "&amp;IF(AND(E21=$S$11,F21=$X$6),A21,"")&amp;" "&amp;IF(AND(E22=$S$11,F22=$X$6),A22,"")&amp;" "&amp;IF(AND(E23=$S$11,F23=$X$6),A23,"")&amp;" "&amp;IF(AND(E24=$S$11,F24=$X$6),A24,"")&amp;" "&amp;IF(AND(E25=$S$11,F25=$X$6),A25,"")&amp;" "&amp;IF(AND(E26=$S$11,F26=$X$6),A26,"")</f>
        <v xml:space="preserve">     R6  R8            </v>
      </c>
      <c r="P11" s="94"/>
      <c r="Q11" s="472"/>
      <c r="R11" s="109">
        <v>0.2</v>
      </c>
      <c r="S11" s="110" t="s">
        <v>52</v>
      </c>
      <c r="T11" s="105" t="s">
        <v>83</v>
      </c>
      <c r="U11" s="105" t="s">
        <v>83</v>
      </c>
      <c r="V11" s="106" t="s">
        <v>5</v>
      </c>
      <c r="W11" s="107" t="s">
        <v>82</v>
      </c>
      <c r="X11" s="108" t="s">
        <v>81</v>
      </c>
      <c r="AA11" s="81"/>
      <c r="AB11" s="81"/>
      <c r="AC11" s="90"/>
      <c r="AD11" s="100"/>
      <c r="AE11" s="101"/>
      <c r="AF11" s="98"/>
      <c r="AG11" s="98"/>
      <c r="AH11" s="98"/>
      <c r="AI11" s="111"/>
      <c r="AJ11" s="98"/>
      <c r="AK11" s="90"/>
      <c r="AL11" s="90"/>
    </row>
    <row r="12" spans="1:38" ht="138" customHeight="1" x14ac:dyDescent="0.2">
      <c r="A12" s="91" t="str">
        <f>'2 CONTEXTO E IDENTIFICACIÓN'!A11</f>
        <v>R6</v>
      </c>
      <c r="B12" s="92" t="str">
        <f>+'2 CONTEXTO E IDENTIFICACIÓN'!E11</f>
        <v>Posibilidad de pérdida Económica y Reputacional por incumplimiento de las metas establecidas en el estudio tarifario debido a la falta de elaboración e implementación de documentos de planificación, control y acciones de mejora e insuficiencia en la asignación de recursos económicos.</v>
      </c>
      <c r="C12" s="121">
        <f>+'5 VALORACIÓN DEL CONTROL'!S29</f>
        <v>8.6399999999999991E-2</v>
      </c>
      <c r="D12" s="93">
        <f>+'5 VALORACIÓN DEL CONTROL'!T29</f>
        <v>1</v>
      </c>
      <c r="E12" s="93" t="str">
        <f t="shared" si="0"/>
        <v>Muy Baja</v>
      </c>
      <c r="F12" s="93" t="str">
        <f t="shared" si="1"/>
        <v>Catastrófico</v>
      </c>
      <c r="G12" s="326" t="str">
        <f t="shared" si="2"/>
        <v>Extremo</v>
      </c>
      <c r="H12" s="94"/>
      <c r="I12" s="94"/>
      <c r="J12" s="94"/>
      <c r="K12" s="94"/>
      <c r="L12" s="94"/>
      <c r="M12" s="94"/>
      <c r="N12" s="94"/>
      <c r="O12" s="94"/>
      <c r="P12" s="94"/>
      <c r="AA12" s="81"/>
      <c r="AB12" s="81"/>
      <c r="AC12" s="90"/>
      <c r="AD12" s="100"/>
      <c r="AE12" s="101"/>
      <c r="AF12" s="98"/>
      <c r="AG12" s="98"/>
      <c r="AH12" s="98"/>
      <c r="AI12" s="98"/>
      <c r="AJ12" s="98"/>
      <c r="AK12" s="90"/>
      <c r="AL12" s="90"/>
    </row>
    <row r="13" spans="1:38" ht="138" customHeight="1" x14ac:dyDescent="0.2">
      <c r="A13" s="91" t="str">
        <f>'2 CONTEXTO E IDENTIFICACIÓN'!A12</f>
        <v>R7</v>
      </c>
      <c r="B13" s="92" t="str">
        <f>+'2 CONTEXTO E IDENTIFICACIÓN'!E12</f>
        <v>Posibilidad de pérdida Reputacional por la formulación de programas y planes ambientales que no se alinean con la normativa técnica ambiental debido a el desconocimiento de la legislación ambiental vigente, la insuficiencia de recursos económicos y la falta de una planificación adecuada.</v>
      </c>
      <c r="C13" s="121">
        <f>+'5 VALORACIÓN DEL CONTROL'!S33</f>
        <v>0.24</v>
      </c>
      <c r="D13" s="93">
        <f>+'5 VALORACIÓN DEL CONTROL'!T33</f>
        <v>0.6</v>
      </c>
      <c r="E13" s="93" t="str">
        <f t="shared" si="0"/>
        <v>Baja</v>
      </c>
      <c r="F13" s="93" t="str">
        <f t="shared" si="1"/>
        <v>Moderado</v>
      </c>
      <c r="G13" s="326" t="str">
        <f t="shared" si="2"/>
        <v>Moderado</v>
      </c>
      <c r="H13" s="94"/>
      <c r="I13" s="94"/>
      <c r="J13" s="94"/>
      <c r="K13" s="94"/>
      <c r="L13" s="94"/>
      <c r="M13" s="94"/>
      <c r="N13" s="94"/>
      <c r="O13" s="94"/>
      <c r="P13" s="94"/>
      <c r="T13" s="83" t="s">
        <v>85</v>
      </c>
      <c r="V13" s="81"/>
      <c r="W13" s="81"/>
      <c r="X13" s="81"/>
      <c r="Y13" s="81"/>
      <c r="Z13" s="81"/>
      <c r="AA13" s="81"/>
      <c r="AB13" s="81"/>
      <c r="AC13" s="90"/>
      <c r="AD13" s="100"/>
      <c r="AE13" s="90"/>
      <c r="AF13" s="101"/>
      <c r="AG13" s="101"/>
      <c r="AH13" s="101"/>
      <c r="AI13" s="101"/>
      <c r="AJ13" s="101"/>
      <c r="AK13" s="90"/>
      <c r="AL13" s="90"/>
    </row>
    <row r="14" spans="1:38" ht="163.5" customHeight="1" x14ac:dyDescent="0.2">
      <c r="A14" s="91" t="str">
        <f>'2 CONTEXTO E IDENTIFICACIÓN'!A13</f>
        <v>R8</v>
      </c>
      <c r="B14" s="92" t="str">
        <f>+'2 CONTEXTO E IDENTIFICACIÓN'!E13</f>
        <v>Posibilidad de pérdida Económica y Reputacional por cargue extemporáneo de información al SUI requerido por la Superintendencia de Servicios Públicos Domiciliarios debido a el desconocimiento de la normativa vigente, la falta de articulación entre las dependencias responsables del reporte y la ausencia de mecanismos de validación de la información.</v>
      </c>
      <c r="C14" s="121">
        <f>+'5 VALORACIÓN DEL CONTROL'!S37</f>
        <v>8.6399999999999991E-2</v>
      </c>
      <c r="D14" s="93">
        <f>+'5 VALORACIÓN DEL CONTROL'!T37</f>
        <v>1</v>
      </c>
      <c r="E14" s="93" t="str">
        <f t="shared" si="0"/>
        <v>Muy Baja</v>
      </c>
      <c r="F14" s="93" t="str">
        <f t="shared" si="1"/>
        <v>Catastrófico</v>
      </c>
      <c r="G14" s="326" t="str">
        <f t="shared" si="2"/>
        <v>Extremo</v>
      </c>
      <c r="H14" s="94"/>
      <c r="I14" s="94"/>
      <c r="J14" s="94"/>
      <c r="K14" s="94"/>
      <c r="L14" s="94"/>
      <c r="M14" s="94"/>
      <c r="N14" s="94"/>
      <c r="O14" s="94"/>
      <c r="P14" s="94"/>
      <c r="T14" s="112" t="s">
        <v>81</v>
      </c>
      <c r="V14" s="81"/>
      <c r="W14" s="81"/>
      <c r="X14" s="81"/>
      <c r="Y14" s="81"/>
      <c r="Z14" s="81"/>
      <c r="AA14" s="81"/>
      <c r="AB14" s="81"/>
      <c r="AC14" s="90"/>
      <c r="AD14" s="90"/>
      <c r="AE14" s="90"/>
      <c r="AF14" s="98"/>
      <c r="AG14" s="98"/>
      <c r="AH14" s="98"/>
      <c r="AI14" s="98"/>
      <c r="AJ14" s="98"/>
      <c r="AK14" s="90"/>
      <c r="AL14" s="90"/>
    </row>
    <row r="15" spans="1:38" ht="186" customHeight="1" x14ac:dyDescent="0.2">
      <c r="A15" s="91" t="str">
        <f>'2 CONTEXTO E IDENTIFICACIÓN'!A14</f>
        <v>R9</v>
      </c>
      <c r="B15" s="92" t="str">
        <f>+'2 CONTEXTO E IDENTIFICACIÓN'!E14</f>
        <v>Posibilidad de pérdida Económica y Reputacional por registro extemporáneo o incompleto del avance de los proyectos financiados con recursos del Gobierno Nacional en las plataformas PIIB y SIGEVAS debido a la falta de seguimiento a los cronogramas de reporte, demoras en la entrega de información por parte de los responsables del proyecto y ausencia de controles internos de verificación.</v>
      </c>
      <c r="C15" s="121">
        <f>+'5 VALORACIÓN DEL CONTROL'!S38</f>
        <v>0.24</v>
      </c>
      <c r="D15" s="93">
        <f>+'5 VALORACIÓN DEL CONTROL'!T41</f>
        <v>1</v>
      </c>
      <c r="E15" s="93" t="str">
        <f t="shared" si="0"/>
        <v>Baja</v>
      </c>
      <c r="F15" s="93" t="str">
        <f t="shared" si="1"/>
        <v>Catastrófico</v>
      </c>
      <c r="G15" s="326" t="str">
        <f t="shared" si="2"/>
        <v>Extremo</v>
      </c>
      <c r="H15" s="94"/>
      <c r="I15" s="94"/>
      <c r="J15" s="94"/>
      <c r="K15" s="94"/>
      <c r="L15" s="94"/>
      <c r="M15" s="94"/>
      <c r="N15" s="94"/>
      <c r="O15" s="94"/>
      <c r="P15" s="94"/>
      <c r="T15" s="95" t="s">
        <v>82</v>
      </c>
      <c r="U15" s="81"/>
      <c r="V15" s="81"/>
      <c r="W15" s="81"/>
      <c r="X15" s="81"/>
      <c r="Y15" s="81"/>
      <c r="Z15" s="81"/>
      <c r="AA15" s="81"/>
      <c r="AB15" s="81"/>
      <c r="AC15" s="90"/>
      <c r="AD15" s="90"/>
      <c r="AE15" s="90"/>
      <c r="AF15" s="98"/>
      <c r="AG15" s="98"/>
      <c r="AH15" s="98"/>
      <c r="AI15" s="98"/>
      <c r="AJ15" s="98"/>
      <c r="AK15" s="90"/>
      <c r="AL15" s="90"/>
    </row>
    <row r="16" spans="1:38" ht="30.95" customHeight="1" x14ac:dyDescent="0.2">
      <c r="A16" s="91" t="str">
        <f>'2 CONTEXTO E IDENTIFICACIÓN'!A15</f>
        <v>R10</v>
      </c>
      <c r="B16" s="92" t="str">
        <f>+'2 CONTEXTO E IDENTIFICACIÓN'!E15</f>
        <v xml:space="preserve">  </v>
      </c>
      <c r="C16" s="121" t="str">
        <f>+'5 VALORACIÓN DEL CONTROL'!S45</f>
        <v/>
      </c>
      <c r="D16" s="93" t="str">
        <f>+'5 VALORACIÓN DEL CONTROL'!T45</f>
        <v/>
      </c>
      <c r="E16" s="122" t="str">
        <f t="shared" si="0"/>
        <v/>
      </c>
      <c r="F16" s="122" t="str">
        <f t="shared" si="1"/>
        <v/>
      </c>
      <c r="G16" s="92" t="str">
        <f t="shared" si="2"/>
        <v/>
      </c>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ht="30.95" customHeight="1" x14ac:dyDescent="0.2">
      <c r="A17" s="91" t="str">
        <f>'2 CONTEXTO E IDENTIFICACIÓN'!A16</f>
        <v>R11</v>
      </c>
      <c r="B17" s="92" t="str">
        <f>+'2 CONTEXTO E IDENTIFICACIÓN'!E16</f>
        <v xml:space="preserve">  </v>
      </c>
      <c r="C17" s="121" t="str">
        <f>+'5 VALORACIÓN DEL CONTROL'!S49</f>
        <v/>
      </c>
      <c r="D17" s="93" t="str">
        <f>+'5 VALORACIÓN DEL CONTROL'!T49</f>
        <v/>
      </c>
      <c r="E17" s="122" t="str">
        <f t="shared" si="0"/>
        <v/>
      </c>
      <c r="F17" s="122" t="str">
        <f t="shared" si="1"/>
        <v/>
      </c>
      <c r="G17" s="92" t="str">
        <f t="shared" si="2"/>
        <v/>
      </c>
      <c r="H17" s="94"/>
      <c r="I17" s="94"/>
      <c r="J17" s="94"/>
      <c r="K17" s="94"/>
      <c r="L17" s="94"/>
      <c r="M17" s="94"/>
      <c r="N17" s="94"/>
      <c r="O17" s="94"/>
      <c r="P17" s="94"/>
      <c r="S17" s="113"/>
      <c r="T17" s="103" t="s">
        <v>83</v>
      </c>
      <c r="AA17" s="113"/>
      <c r="AB17" s="113"/>
      <c r="AC17" s="90"/>
      <c r="AD17" s="90"/>
      <c r="AE17" s="90"/>
      <c r="AF17" s="98"/>
      <c r="AG17" s="98"/>
      <c r="AH17" s="98"/>
      <c r="AI17" s="98"/>
      <c r="AJ17" s="98"/>
      <c r="AK17" s="90"/>
      <c r="AL17" s="90"/>
    </row>
    <row r="18" spans="1:38" ht="30.95" customHeight="1" x14ac:dyDescent="0.2">
      <c r="A18" s="91" t="str">
        <f>'2 CONTEXTO E IDENTIFICACIÓN'!A17</f>
        <v>R12</v>
      </c>
      <c r="B18" s="92" t="str">
        <f>+'2 CONTEXTO E IDENTIFICACIÓN'!E17</f>
        <v xml:space="preserve">  </v>
      </c>
      <c r="C18" s="121" t="str">
        <f>+'5 VALORACIÓN DEL CONTROL'!S53</f>
        <v/>
      </c>
      <c r="D18" s="93" t="str">
        <f>+'5 VALORACIÓN DEL CONTROL'!T53</f>
        <v/>
      </c>
      <c r="E18" s="122" t="str">
        <f t="shared" si="0"/>
        <v/>
      </c>
      <c r="F18" s="122" t="str">
        <f t="shared" si="1"/>
        <v/>
      </c>
      <c r="G18" s="92" t="str">
        <f t="shared" si="2"/>
        <v/>
      </c>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ht="30.95" customHeight="1" x14ac:dyDescent="0.2">
      <c r="A19" s="91" t="str">
        <f>'2 CONTEXTO E IDENTIFICACIÓN'!A18</f>
        <v>R13</v>
      </c>
      <c r="B19" s="92" t="str">
        <f>+'2 CONTEXTO E IDENTIFICACIÓN'!E18</f>
        <v xml:space="preserve">  </v>
      </c>
      <c r="C19" s="121" t="str">
        <f>+'5 VALORACIÓN DEL CONTROL'!S57</f>
        <v/>
      </c>
      <c r="D19" s="93" t="str">
        <f>+'5 VALORACIÓN DEL CONTROL'!T57</f>
        <v/>
      </c>
      <c r="E19" s="122" t="str">
        <f t="shared" si="0"/>
        <v/>
      </c>
      <c r="F19" s="122" t="str">
        <f t="shared" si="1"/>
        <v/>
      </c>
      <c r="G19" s="92" t="str">
        <f t="shared" si="2"/>
        <v/>
      </c>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ht="30.95" customHeight="1" x14ac:dyDescent="0.2">
      <c r="A20" s="91" t="str">
        <f>'2 CONTEXTO E IDENTIFICACIÓN'!A19</f>
        <v>R14</v>
      </c>
      <c r="B20" s="92" t="str">
        <f>+'2 CONTEXTO E IDENTIFICACIÓN'!E19</f>
        <v xml:space="preserve">  </v>
      </c>
      <c r="C20" s="121" t="str">
        <f>+'5 VALORACIÓN DEL CONTROL'!S61</f>
        <v/>
      </c>
      <c r="D20" s="93" t="str">
        <f>+'5 VALORACIÓN DEL CONTROL'!T61</f>
        <v/>
      </c>
      <c r="E20" s="122" t="str">
        <f t="shared" si="0"/>
        <v/>
      </c>
      <c r="F20" s="122" t="str">
        <f t="shared" si="1"/>
        <v/>
      </c>
      <c r="G20" s="92" t="str">
        <f t="shared" si="2"/>
        <v/>
      </c>
      <c r="H20" s="94"/>
      <c r="I20" s="94"/>
      <c r="J20" s="94"/>
      <c r="K20" s="94"/>
      <c r="L20" s="94"/>
      <c r="M20" s="94"/>
      <c r="N20" s="94"/>
      <c r="O20" s="94"/>
      <c r="P20" s="94"/>
      <c r="Q20" s="115"/>
      <c r="R20" s="115"/>
      <c r="AC20" s="90"/>
      <c r="AD20" s="117"/>
      <c r="AE20" s="117"/>
      <c r="AF20" s="117"/>
      <c r="AG20" s="117"/>
      <c r="AH20" s="117"/>
      <c r="AI20" s="117"/>
      <c r="AJ20" s="98"/>
      <c r="AK20" s="90"/>
      <c r="AL20" s="90"/>
    </row>
    <row r="21" spans="1:38" ht="30.95" customHeight="1" x14ac:dyDescent="0.2">
      <c r="A21" s="91" t="str">
        <f>'2 CONTEXTO E IDENTIFICACIÓN'!A20</f>
        <v>R15</v>
      </c>
      <c r="B21" s="92" t="str">
        <f>+'2 CONTEXTO E IDENTIFICACIÓN'!E20</f>
        <v xml:space="preserve">  </v>
      </c>
      <c r="C21" s="121" t="str">
        <f>+'5 VALORACIÓN DEL CONTROL'!S65</f>
        <v/>
      </c>
      <c r="D21" s="93" t="str">
        <f>+'5 VALORACIÓN DEL CONTROL'!T65</f>
        <v/>
      </c>
      <c r="E21" s="122" t="str">
        <f t="shared" si="0"/>
        <v/>
      </c>
      <c r="F21" s="122" t="str">
        <f t="shared" si="1"/>
        <v/>
      </c>
      <c r="G21" s="92" t="str">
        <f t="shared" si="2"/>
        <v/>
      </c>
      <c r="H21" s="94"/>
      <c r="I21" s="94"/>
      <c r="J21" s="94"/>
      <c r="K21" s="94"/>
      <c r="L21" s="94"/>
      <c r="M21" s="94"/>
      <c r="N21" s="94"/>
      <c r="O21" s="94"/>
      <c r="P21" s="94"/>
      <c r="Q21" s="115"/>
      <c r="R21" s="115"/>
      <c r="AC21" s="90"/>
      <c r="AD21" s="111"/>
      <c r="AE21" s="111"/>
      <c r="AF21" s="111"/>
      <c r="AG21" s="111"/>
      <c r="AH21" s="111"/>
      <c r="AI21" s="111"/>
      <c r="AJ21" s="98"/>
      <c r="AK21" s="90"/>
      <c r="AL21" s="90"/>
    </row>
    <row r="22" spans="1:38" ht="30.95" customHeight="1" x14ac:dyDescent="0.2">
      <c r="A22" s="91" t="str">
        <f>'2 CONTEXTO E IDENTIFICACIÓN'!A21</f>
        <v>R16</v>
      </c>
      <c r="B22" s="92" t="str">
        <f>+'2 CONTEXTO E IDENTIFICACIÓN'!E21</f>
        <v xml:space="preserve">  </v>
      </c>
      <c r="C22" s="121" t="str">
        <f>+'5 VALORACIÓN DEL CONTROL'!S69</f>
        <v/>
      </c>
      <c r="D22" s="93" t="str">
        <f>+'5 VALORACIÓN DEL CONTROL'!T69</f>
        <v/>
      </c>
      <c r="E22" s="122" t="str">
        <f t="shared" si="0"/>
        <v/>
      </c>
      <c r="F22" s="122" t="str">
        <f t="shared" si="1"/>
        <v/>
      </c>
      <c r="G22" s="92" t="str">
        <f t="shared" si="2"/>
        <v/>
      </c>
      <c r="H22" s="94"/>
      <c r="I22" s="94"/>
      <c r="J22" s="94"/>
      <c r="K22" s="94"/>
      <c r="L22" s="94"/>
      <c r="M22" s="94"/>
      <c r="N22" s="94"/>
      <c r="O22" s="94"/>
      <c r="P22" s="94"/>
      <c r="AC22" s="90"/>
      <c r="AD22" s="111"/>
      <c r="AE22" s="111"/>
      <c r="AF22" s="111"/>
      <c r="AG22" s="111"/>
      <c r="AH22" s="111"/>
      <c r="AI22" s="111"/>
      <c r="AJ22" s="98"/>
      <c r="AK22" s="90"/>
      <c r="AL22" s="90"/>
    </row>
    <row r="23" spans="1:38" ht="30.95" customHeight="1" x14ac:dyDescent="0.25">
      <c r="A23" s="91" t="str">
        <f>'2 CONTEXTO E IDENTIFICACIÓN'!A22</f>
        <v>R17</v>
      </c>
      <c r="B23" s="92" t="str">
        <f>+'2 CONTEXTO E IDENTIFICACIÓN'!E22</f>
        <v xml:space="preserve">  </v>
      </c>
      <c r="C23" s="121" t="str">
        <f>+'5 VALORACIÓN DEL CONTROL'!S73</f>
        <v/>
      </c>
      <c r="D23" s="93" t="str">
        <f>+'5 VALORACIÓN DEL CONTROL'!T73</f>
        <v/>
      </c>
      <c r="E23" s="122" t="str">
        <f t="shared" si="0"/>
        <v/>
      </c>
      <c r="F23" s="122" t="str">
        <f t="shared" si="1"/>
        <v/>
      </c>
      <c r="G23" s="92" t="str">
        <f t="shared" si="2"/>
        <v/>
      </c>
      <c r="H23" s="94"/>
      <c r="I23" s="94"/>
      <c r="J23" s="94"/>
      <c r="K23" s="94"/>
      <c r="L23" s="94"/>
      <c r="M23" s="94"/>
      <c r="N23" s="94"/>
      <c r="O23" s="94"/>
      <c r="P23" s="94"/>
    </row>
    <row r="24" spans="1:38" ht="30.95" customHeight="1" x14ac:dyDescent="0.25">
      <c r="A24" s="91" t="str">
        <f>'2 CONTEXTO E IDENTIFICACIÓN'!A23</f>
        <v>R18</v>
      </c>
      <c r="B24" s="92" t="str">
        <f>+'2 CONTEXTO E IDENTIFICACIÓN'!E23</f>
        <v xml:space="preserve">  </v>
      </c>
      <c r="C24" s="121" t="str">
        <f>+'5 VALORACIÓN DEL CONTROL'!S77</f>
        <v/>
      </c>
      <c r="D24" s="93" t="str">
        <f>+'5 VALORACIÓN DEL CONTROL'!T77</f>
        <v/>
      </c>
      <c r="E24" s="122" t="str">
        <f t="shared" si="0"/>
        <v/>
      </c>
      <c r="F24" s="122" t="str">
        <f t="shared" si="1"/>
        <v/>
      </c>
      <c r="G24" s="92" t="str">
        <f t="shared" si="2"/>
        <v/>
      </c>
      <c r="H24" s="94"/>
      <c r="I24" s="94"/>
      <c r="J24" s="94"/>
      <c r="K24" s="94"/>
      <c r="L24" s="94"/>
      <c r="M24" s="94"/>
      <c r="N24" s="94"/>
      <c r="O24" s="94"/>
      <c r="P24" s="94"/>
    </row>
    <row r="25" spans="1:38" ht="30.95" customHeight="1" x14ac:dyDescent="0.25">
      <c r="A25" s="91" t="str">
        <f>'2 CONTEXTO E IDENTIFICACIÓN'!A24</f>
        <v>R19</v>
      </c>
      <c r="B25" s="92" t="str">
        <f>+'2 CONTEXTO E IDENTIFICACIÓN'!E24</f>
        <v xml:space="preserve">  </v>
      </c>
      <c r="C25" s="121" t="str">
        <f>+'5 VALORACIÓN DEL CONTROL'!S81</f>
        <v/>
      </c>
      <c r="D25" s="93" t="str">
        <f>+'5 VALORACIÓN DEL CONTROL'!T81</f>
        <v/>
      </c>
      <c r="E25" s="122" t="str">
        <f t="shared" si="0"/>
        <v/>
      </c>
      <c r="F25" s="122" t="str">
        <f t="shared" si="1"/>
        <v/>
      </c>
      <c r="G25" s="92" t="str">
        <f t="shared" si="2"/>
        <v/>
      </c>
      <c r="H25" s="94"/>
      <c r="I25" s="94"/>
      <c r="J25" s="94"/>
      <c r="K25" s="94"/>
      <c r="L25" s="94"/>
      <c r="M25" s="94"/>
      <c r="N25" s="94"/>
      <c r="O25" s="94"/>
      <c r="P25" s="94"/>
    </row>
    <row r="26" spans="1:38" ht="30.95" customHeight="1" x14ac:dyDescent="0.25">
      <c r="A26" s="91" t="str">
        <f>'2 CONTEXTO E IDENTIFICACIÓN'!A25</f>
        <v>R20</v>
      </c>
      <c r="B26" s="92" t="str">
        <f>+'2 CONTEXTO E IDENTIFICACIÓN'!E25</f>
        <v xml:space="preserve">  </v>
      </c>
      <c r="C26" s="121" t="str">
        <f>+'5 VALORACIÓN DEL CONTROL'!S85</f>
        <v/>
      </c>
      <c r="D26" s="93" t="str">
        <f>+'5 VALORACIÓN DEL CONTROL'!T85</f>
        <v/>
      </c>
      <c r="E26" s="122" t="str">
        <f t="shared" si="0"/>
        <v/>
      </c>
      <c r="F26" s="122" t="str">
        <f t="shared" si="1"/>
        <v/>
      </c>
      <c r="G26" s="92" t="str">
        <f t="shared" si="2"/>
        <v/>
      </c>
      <c r="H26" s="94"/>
      <c r="I26" s="94"/>
      <c r="J26" s="94"/>
      <c r="K26" s="94"/>
      <c r="L26" s="94"/>
      <c r="M26" s="94"/>
      <c r="N26" s="94"/>
      <c r="O26" s="94"/>
      <c r="P26" s="94"/>
    </row>
    <row r="27" spans="1:38" ht="14.45" customHeight="1" x14ac:dyDescent="0.25">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x14ac:dyDescent="0.25">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x14ac:dyDescent="0.25">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x14ac:dyDescent="0.25">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x14ac:dyDescent="0.25">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x14ac:dyDescent="0.25">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x14ac:dyDescent="0.25">
      <c r="C33" s="82"/>
      <c r="E33" s="123"/>
      <c r="F33" s="123"/>
      <c r="AA33" s="82"/>
      <c r="AB33" s="82"/>
      <c r="AC33" s="82"/>
      <c r="AD33" s="82"/>
      <c r="AE33" s="82"/>
    </row>
  </sheetData>
  <sheetProtection formatCells="0" formatColumns="0" formatRows="0" sort="0" autoFilter="0" pivotTables="0"/>
  <dataConsolidate/>
  <mergeCells count="8">
    <mergeCell ref="T4:X4"/>
    <mergeCell ref="E5:G5"/>
    <mergeCell ref="K5:O5"/>
    <mergeCell ref="I7:I11"/>
    <mergeCell ref="Q7:Q11"/>
    <mergeCell ref="I4:O4"/>
    <mergeCell ref="B2:D2"/>
    <mergeCell ref="B3:D3"/>
  </mergeCells>
  <conditionalFormatting sqref="D7:E26">
    <cfRule type="cellIs" dxfId="59" priority="1" operator="equal">
      <formula>$S$11</formula>
    </cfRule>
    <cfRule type="cellIs" dxfId="58" priority="2" operator="equal">
      <formula>$S$10</formula>
    </cfRule>
    <cfRule type="cellIs" dxfId="57" priority="3" operator="equal">
      <formula>$S$9</formula>
    </cfRule>
    <cfRule type="cellIs" dxfId="56" priority="4" operator="equal">
      <formula>$S$8</formula>
    </cfRule>
    <cfRule type="cellIs" dxfId="55" priority="5" operator="equal">
      <formula>$S$7</formula>
    </cfRule>
  </conditionalFormatting>
  <conditionalFormatting sqref="F7:F26">
    <cfRule type="cellIs" dxfId="54" priority="6" operator="equal">
      <formula>$T$6</formula>
    </cfRule>
    <cfRule type="cellIs" dxfId="53" priority="7" operator="equal">
      <formula>$U$6</formula>
    </cfRule>
    <cfRule type="cellIs" dxfId="52" priority="8" operator="equal">
      <formula>$V$6</formula>
    </cfRule>
    <cfRule type="cellIs" dxfId="51" priority="9" operator="equal">
      <formula>$W$6</formula>
    </cfRule>
    <cfRule type="cellIs" dxfId="50" priority="10" operator="equal">
      <formula>$X$6</formula>
    </cfRule>
  </conditionalFormatting>
  <conditionalFormatting sqref="G7:G26">
    <cfRule type="cellIs" dxfId="49" priority="16" operator="equal">
      <formula>$T$14</formula>
    </cfRule>
    <cfRule type="cellIs" dxfId="48" priority="17" operator="equal">
      <formula>$T$15</formula>
    </cfRule>
    <cfRule type="cellIs" dxfId="47" priority="18" operator="equal">
      <formula>$T$16</formula>
    </cfRule>
    <cfRule type="cellIs" dxfId="46" priority="19" operator="equal">
      <formula>$T$17</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6:JJ6" xr:uid="{00000000-0002-0000-0500-000000000000}"/>
    <dataValidation allowBlank="1" showInputMessage="1" showErrorMessage="1" prompt="La probabilidad se encuentra determinada por una escala de 1 a 3, siendo 1 la menor probabilidad de ocurrencia del riesgo y 3 la mayor probabilidad de  ocurrencia." sqref="JC6" xr:uid="{00000000-0002-0000-0500-000001000000}"/>
    <dataValidation type="list" allowBlank="1" showInputMessage="1" showErrorMessage="1" sqref="JD7:JJ14" xr:uid="{00000000-0002-0000-05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33"/>
  <sheetViews>
    <sheetView showGridLines="0" zoomScale="70" zoomScaleNormal="70" workbookViewId="0">
      <selection activeCell="E13" sqref="E13"/>
    </sheetView>
  </sheetViews>
  <sheetFormatPr baseColWidth="10" defaultColWidth="14.28515625" defaultRowHeight="12.75" x14ac:dyDescent="0.25"/>
  <cols>
    <col min="1" max="1" width="14.28515625" style="77" customWidth="1"/>
    <col min="2" max="2" width="17" style="82" customWidth="1"/>
    <col min="3" max="3" width="15.5703125" style="82" customWidth="1"/>
    <col min="4" max="4" width="14.7109375" style="82" customWidth="1"/>
    <col min="5" max="6" width="15.5703125" style="123" customWidth="1"/>
    <col min="7" max="7" width="15.5703125" style="82" customWidth="1"/>
    <col min="8" max="8" width="2.28515625" style="82" customWidth="1"/>
    <col min="9" max="9" width="15.7109375" style="82" customWidth="1"/>
    <col min="10" max="10" width="17.85546875" style="82" customWidth="1"/>
    <col min="11" max="15" width="12.42578125" style="82" customWidth="1"/>
    <col min="16" max="16" width="3.85546875" style="82" customWidth="1"/>
    <col min="17" max="17" width="4.85546875" style="77" hidden="1" customWidth="1"/>
    <col min="18" max="18" width="6.140625" style="77" hidden="1" customWidth="1"/>
    <col min="19" max="24" width="14" style="77" hidden="1"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x14ac:dyDescent="0.2">
      <c r="A1" s="71"/>
      <c r="B1" s="69"/>
      <c r="C1" s="69"/>
      <c r="D1" s="69"/>
      <c r="E1" s="217"/>
      <c r="F1" s="217"/>
      <c r="G1" s="69"/>
      <c r="H1" s="69"/>
      <c r="N1" s="70"/>
      <c r="O1" s="70"/>
      <c r="P1" s="69"/>
      <c r="AF1" s="68"/>
      <c r="AG1" s="68"/>
      <c r="AH1" s="68"/>
      <c r="AI1" s="68"/>
      <c r="AJ1" s="68"/>
    </row>
    <row r="2" spans="1:38" s="67" customFormat="1" ht="17.45" customHeight="1" x14ac:dyDescent="0.2">
      <c r="A2" s="19" t="s">
        <v>152</v>
      </c>
      <c r="B2" s="341" t="str">
        <f>+IF('2 CONTEXTO E IDENTIFICACIÓN'!$B$2="","",'2 CONTEXTO E IDENTIFICACIÓN'!$B$2)</f>
        <v>PLANEACIÓN ESTRATÉGICA</v>
      </c>
      <c r="C2" s="341"/>
      <c r="D2" s="341"/>
      <c r="E2" s="66"/>
      <c r="F2" s="217"/>
      <c r="G2" s="69"/>
      <c r="H2" s="69"/>
      <c r="I2" s="218"/>
      <c r="J2" s="218"/>
      <c r="K2" s="219"/>
      <c r="L2" s="219"/>
      <c r="M2" s="219"/>
      <c r="N2" s="70"/>
      <c r="O2" s="70"/>
      <c r="P2" s="69"/>
      <c r="AF2" s="68"/>
      <c r="AG2" s="68"/>
      <c r="AH2" s="68"/>
      <c r="AI2" s="68"/>
      <c r="AJ2" s="68"/>
    </row>
    <row r="3" spans="1:38" s="67" customFormat="1" ht="15" thickBot="1" x14ac:dyDescent="0.25">
      <c r="D3" s="66"/>
      <c r="E3" s="66"/>
      <c r="F3" s="119"/>
      <c r="AF3" s="68"/>
      <c r="AG3" s="68"/>
      <c r="AH3" s="68"/>
      <c r="AI3" s="68"/>
      <c r="AJ3" s="68"/>
    </row>
    <row r="4" spans="1:38" s="67" customFormat="1" ht="13.5" thickBot="1" x14ac:dyDescent="0.25">
      <c r="A4" s="474" t="s">
        <v>20</v>
      </c>
      <c r="B4" s="475"/>
      <c r="C4" s="475"/>
      <c r="D4" s="475"/>
      <c r="E4" s="475"/>
      <c r="F4" s="475"/>
      <c r="G4" s="476"/>
      <c r="I4" s="474" t="s">
        <v>21</v>
      </c>
      <c r="J4" s="475"/>
      <c r="K4" s="475"/>
      <c r="L4" s="475"/>
      <c r="M4" s="475"/>
      <c r="N4" s="475"/>
      <c r="O4" s="476"/>
      <c r="R4" s="72"/>
      <c r="S4" s="73"/>
      <c r="T4" s="423" t="s">
        <v>84</v>
      </c>
      <c r="U4" s="423"/>
      <c r="V4" s="423"/>
      <c r="W4" s="423"/>
      <c r="X4" s="424"/>
      <c r="AF4" s="68"/>
      <c r="AG4" s="68"/>
      <c r="AH4" s="68"/>
      <c r="AI4" s="68"/>
      <c r="AJ4" s="68"/>
    </row>
    <row r="5" spans="1:38" x14ac:dyDescent="0.25">
      <c r="A5" s="75"/>
      <c r="B5" s="76"/>
      <c r="C5" s="423" t="s">
        <v>84</v>
      </c>
      <c r="D5" s="423"/>
      <c r="E5" s="423"/>
      <c r="F5" s="423"/>
      <c r="G5" s="424"/>
      <c r="H5" s="74"/>
      <c r="I5" s="75"/>
      <c r="J5" s="76"/>
      <c r="K5" s="423" t="s">
        <v>84</v>
      </c>
      <c r="L5" s="423"/>
      <c r="M5" s="423"/>
      <c r="N5" s="423"/>
      <c r="O5" s="424"/>
      <c r="P5" s="74"/>
      <c r="R5" s="78"/>
      <c r="T5" s="79">
        <v>0.2</v>
      </c>
      <c r="U5" s="79">
        <v>0.4</v>
      </c>
      <c r="V5" s="79">
        <v>0.6</v>
      </c>
      <c r="W5" s="79">
        <v>0.8</v>
      </c>
      <c r="X5" s="80">
        <v>1</v>
      </c>
      <c r="Y5" s="81"/>
      <c r="Z5" s="81"/>
      <c r="AA5" s="81"/>
      <c r="AB5" s="81"/>
      <c r="AC5" s="81"/>
      <c r="AD5" s="81"/>
      <c r="AE5" s="81"/>
    </row>
    <row r="6" spans="1:38" x14ac:dyDescent="0.2">
      <c r="A6" s="78"/>
      <c r="B6" s="84"/>
      <c r="C6" s="85" t="s">
        <v>62</v>
      </c>
      <c r="D6" s="85" t="s">
        <v>7</v>
      </c>
      <c r="E6" s="85" t="s">
        <v>5</v>
      </c>
      <c r="F6" s="85" t="s">
        <v>6</v>
      </c>
      <c r="G6" s="86" t="s">
        <v>70</v>
      </c>
      <c r="H6" s="74"/>
      <c r="I6" s="78"/>
      <c r="J6" s="84"/>
      <c r="K6" s="85" t="s">
        <v>62</v>
      </c>
      <c r="L6" s="85" t="s">
        <v>7</v>
      </c>
      <c r="M6" s="85" t="s">
        <v>5</v>
      </c>
      <c r="N6" s="85" t="s">
        <v>6</v>
      </c>
      <c r="O6" s="86" t="s">
        <v>70</v>
      </c>
      <c r="P6" s="74"/>
      <c r="R6" s="78"/>
      <c r="S6" s="87"/>
      <c r="T6" s="88" t="s">
        <v>62</v>
      </c>
      <c r="U6" s="88" t="s">
        <v>7</v>
      </c>
      <c r="V6" s="88" t="s">
        <v>5</v>
      </c>
      <c r="W6" s="88" t="s">
        <v>6</v>
      </c>
      <c r="X6" s="89" t="s">
        <v>70</v>
      </c>
      <c r="AA6" s="81"/>
      <c r="AB6" s="81"/>
      <c r="AC6" s="90"/>
      <c r="AD6" s="90"/>
      <c r="AE6" s="90"/>
      <c r="AF6" s="90"/>
      <c r="AG6" s="90"/>
      <c r="AH6" s="90"/>
      <c r="AI6" s="90"/>
      <c r="AJ6" s="90"/>
      <c r="AK6" s="90"/>
      <c r="AL6" s="90"/>
    </row>
    <row r="7" spans="1:38" ht="55.5" customHeight="1" x14ac:dyDescent="0.2">
      <c r="A7" s="428" t="s">
        <v>51</v>
      </c>
      <c r="B7" s="85" t="s">
        <v>59</v>
      </c>
      <c r="C7" s="95" t="str">
        <f>+'4 MAPA CALOR INHERENTE'!I7</f>
        <v xml:space="preserve">                   </v>
      </c>
      <c r="D7" s="95" t="str">
        <f>+'4 MAPA CALOR INHERENTE'!J7</f>
        <v xml:space="preserve">                   </v>
      </c>
      <c r="E7" s="95" t="str">
        <f>+'4 MAPA CALOR INHERENTE'!K7</f>
        <v xml:space="preserve">                   </v>
      </c>
      <c r="F7" s="95" t="str">
        <f>+'4 MAPA CALOR INHERENTE'!L7</f>
        <v xml:space="preserve">                   </v>
      </c>
      <c r="G7" s="96" t="str">
        <f>+'4 MAPA CALOR INHERENTE'!M7</f>
        <v xml:space="preserve">                   </v>
      </c>
      <c r="H7" s="94"/>
      <c r="I7" s="428" t="s">
        <v>51</v>
      </c>
      <c r="J7" s="85" t="s">
        <v>59</v>
      </c>
      <c r="K7" s="95" t="str">
        <f>+'6 MAPA CALOR RESIDUAL'!K7</f>
        <v xml:space="preserve">                   </v>
      </c>
      <c r="L7" s="95" t="str">
        <f>+'6 MAPA CALOR RESIDUAL'!L7</f>
        <v xml:space="preserve">                   </v>
      </c>
      <c r="M7" s="95" t="str">
        <f>+'6 MAPA CALOR RESIDUAL'!M7</f>
        <v xml:space="preserve">                   </v>
      </c>
      <c r="N7" s="95" t="str">
        <f>+'6 MAPA CALOR RESIDUAL'!N7</f>
        <v xml:space="preserve">                   </v>
      </c>
      <c r="O7" s="96" t="str">
        <f>+'6 MAPA CALOR RESIDUAL'!O7</f>
        <v xml:space="preserve">                   </v>
      </c>
      <c r="P7" s="94"/>
      <c r="Q7" s="472" t="s">
        <v>51</v>
      </c>
      <c r="R7" s="97">
        <v>1</v>
      </c>
      <c r="S7" s="88" t="s">
        <v>59</v>
      </c>
      <c r="T7" s="95" t="s">
        <v>82</v>
      </c>
      <c r="U7" s="95" t="s">
        <v>82</v>
      </c>
      <c r="V7" s="95" t="s">
        <v>82</v>
      </c>
      <c r="W7" s="95" t="s">
        <v>82</v>
      </c>
      <c r="X7" s="96" t="s">
        <v>81</v>
      </c>
      <c r="AA7" s="81"/>
      <c r="AB7" s="81"/>
      <c r="AC7" s="90"/>
      <c r="AD7" s="90"/>
      <c r="AE7" s="90"/>
      <c r="AF7" s="98"/>
      <c r="AG7" s="98"/>
      <c r="AH7" s="98"/>
      <c r="AI7" s="98"/>
      <c r="AJ7" s="98"/>
      <c r="AK7" s="90"/>
      <c r="AL7" s="90"/>
    </row>
    <row r="8" spans="1:38" ht="55.5" customHeight="1" x14ac:dyDescent="0.2">
      <c r="A8" s="428"/>
      <c r="B8" s="85" t="s">
        <v>58</v>
      </c>
      <c r="C8" s="99" t="str">
        <f>+'4 MAPA CALOR INHERENTE'!I8</f>
        <v xml:space="preserve">                   </v>
      </c>
      <c r="D8" s="99" t="str">
        <f>+'4 MAPA CALOR INHERENTE'!J8</f>
        <v xml:space="preserve">                   </v>
      </c>
      <c r="E8" s="95" t="str">
        <f>+'4 MAPA CALOR INHERENTE'!K8</f>
        <v xml:space="preserve">                   </v>
      </c>
      <c r="F8" s="95" t="str">
        <f>+'4 MAPA CALOR INHERENTE'!L8</f>
        <v xml:space="preserve">                   </v>
      </c>
      <c r="G8" s="96" t="str">
        <f>+'4 MAPA CALOR INHERENTE'!M8</f>
        <v xml:space="preserve">                   </v>
      </c>
      <c r="H8" s="94"/>
      <c r="I8" s="428"/>
      <c r="J8" s="85" t="s">
        <v>58</v>
      </c>
      <c r="K8" s="99" t="str">
        <f>+'6 MAPA CALOR RESIDUAL'!K8</f>
        <v xml:space="preserve">                   </v>
      </c>
      <c r="L8" s="99" t="str">
        <f>+'6 MAPA CALOR RESIDUAL'!L8</f>
        <v xml:space="preserve">                   </v>
      </c>
      <c r="M8" s="95" t="str">
        <f>+'6 MAPA CALOR RESIDUAL'!M8</f>
        <v xml:space="preserve">                   </v>
      </c>
      <c r="N8" s="95" t="str">
        <f>+'6 MAPA CALOR RESIDUAL'!N8</f>
        <v xml:space="preserve">                   </v>
      </c>
      <c r="O8" s="96" t="str">
        <f>+'6 MAPA CALOR RESIDUAL'!O8</f>
        <v xml:space="preserve">                   </v>
      </c>
      <c r="P8" s="94"/>
      <c r="Q8" s="472"/>
      <c r="R8" s="97">
        <v>0.8</v>
      </c>
      <c r="S8" s="88" t="s">
        <v>58</v>
      </c>
      <c r="T8" s="99" t="s">
        <v>5</v>
      </c>
      <c r="U8" s="99" t="s">
        <v>5</v>
      </c>
      <c r="V8" s="95" t="s">
        <v>82</v>
      </c>
      <c r="W8" s="95" t="s">
        <v>82</v>
      </c>
      <c r="X8" s="96" t="s">
        <v>81</v>
      </c>
      <c r="AA8" s="81"/>
      <c r="AB8" s="81"/>
      <c r="AC8" s="90"/>
      <c r="AD8" s="100"/>
      <c r="AE8" s="101"/>
      <c r="AF8" s="98"/>
      <c r="AG8" s="98"/>
      <c r="AH8" s="98"/>
      <c r="AI8" s="98"/>
      <c r="AJ8" s="98"/>
      <c r="AK8" s="90"/>
      <c r="AL8" s="90"/>
    </row>
    <row r="9" spans="1:38" ht="55.5" customHeight="1" x14ac:dyDescent="0.2">
      <c r="A9" s="428"/>
      <c r="B9" s="85" t="s">
        <v>56</v>
      </c>
      <c r="C9" s="99" t="str">
        <f>+'4 MAPA CALOR INHERENTE'!I9</f>
        <v xml:space="preserve">                   </v>
      </c>
      <c r="D9" s="99" t="str">
        <f>+'4 MAPA CALOR INHERENTE'!J9</f>
        <v xml:space="preserve">                   </v>
      </c>
      <c r="E9" s="99" t="str">
        <f>+'4 MAPA CALOR INHERENTE'!K9</f>
        <v xml:space="preserve">                   </v>
      </c>
      <c r="F9" s="95" t="str">
        <f>+'4 MAPA CALOR INHERENTE'!L9</f>
        <v xml:space="preserve">                   </v>
      </c>
      <c r="G9" s="96" t="str">
        <f>+'4 MAPA CALOR INHERENTE'!M9</f>
        <v xml:space="preserve">                   </v>
      </c>
      <c r="H9" s="94"/>
      <c r="I9" s="428"/>
      <c r="J9" s="85" t="s">
        <v>56</v>
      </c>
      <c r="K9" s="99" t="str">
        <f>+'6 MAPA CALOR RESIDUAL'!K9</f>
        <v xml:space="preserve">                   </v>
      </c>
      <c r="L9" s="99" t="str">
        <f>+'6 MAPA CALOR RESIDUAL'!L9</f>
        <v xml:space="preserve">                   </v>
      </c>
      <c r="M9" s="99" t="str">
        <f>+'6 MAPA CALOR RESIDUAL'!M9</f>
        <v xml:space="preserve">                   </v>
      </c>
      <c r="N9" s="95" t="str">
        <f>+'6 MAPA CALOR RESIDUAL'!N9</f>
        <v xml:space="preserve">                   </v>
      </c>
      <c r="O9" s="96" t="str">
        <f>+'6 MAPA CALOR RESIDUAL'!O9</f>
        <v xml:space="preserve">                   </v>
      </c>
      <c r="P9" s="94"/>
      <c r="Q9" s="472"/>
      <c r="R9" s="97">
        <v>0.6</v>
      </c>
      <c r="S9" s="88" t="s">
        <v>56</v>
      </c>
      <c r="T9" s="99" t="s">
        <v>5</v>
      </c>
      <c r="U9" s="99" t="s">
        <v>5</v>
      </c>
      <c r="V9" s="99" t="s">
        <v>5</v>
      </c>
      <c r="W9" s="95" t="s">
        <v>82</v>
      </c>
      <c r="X9" s="96" t="s">
        <v>81</v>
      </c>
      <c r="AA9" s="81"/>
      <c r="AB9" s="81"/>
      <c r="AC9" s="90"/>
      <c r="AD9" s="100"/>
      <c r="AE9" s="101"/>
      <c r="AF9" s="98"/>
      <c r="AG9" s="98"/>
      <c r="AH9" s="98"/>
      <c r="AI9" s="98"/>
      <c r="AJ9" s="102"/>
      <c r="AK9" s="90"/>
      <c r="AL9" s="90"/>
    </row>
    <row r="10" spans="1:38" ht="55.5" customHeight="1" x14ac:dyDescent="0.2">
      <c r="A10" s="428"/>
      <c r="B10" s="85" t="s">
        <v>54</v>
      </c>
      <c r="C10" s="103" t="str">
        <f>+'4 MAPA CALOR INHERENTE'!I10</f>
        <v xml:space="preserve">                   </v>
      </c>
      <c r="D10" s="99" t="str">
        <f>+'4 MAPA CALOR INHERENTE'!J10</f>
        <v xml:space="preserve">                   </v>
      </c>
      <c r="E10" s="99" t="str">
        <f>+'4 MAPA CALOR INHERENTE'!K10</f>
        <v xml:space="preserve">      R7             </v>
      </c>
      <c r="F10" s="95" t="str">
        <f>+'4 MAPA CALOR INHERENTE'!L10</f>
        <v xml:space="preserve"> R2  R4                </v>
      </c>
      <c r="G10" s="96" t="str">
        <f>+'4 MAPA CALOR INHERENTE'!M10</f>
        <v xml:space="preserve">  R3   R6  R8 R9           </v>
      </c>
      <c r="H10" s="94"/>
      <c r="I10" s="428"/>
      <c r="J10" s="85" t="s">
        <v>54</v>
      </c>
      <c r="K10" s="103" t="str">
        <f>+'6 MAPA CALOR RESIDUAL'!K10</f>
        <v xml:space="preserve">                   </v>
      </c>
      <c r="L10" s="99" t="str">
        <f>+'6 MAPA CALOR RESIDUAL'!L10</f>
        <v xml:space="preserve">                   </v>
      </c>
      <c r="M10" s="99" t="str">
        <f>+'6 MAPA CALOR RESIDUAL'!M10</f>
        <v xml:space="preserve">      R7             </v>
      </c>
      <c r="N10" s="95" t="str">
        <f>+'6 MAPA CALOR RESIDUAL'!N10</f>
        <v xml:space="preserve">                   </v>
      </c>
      <c r="O10" s="96" t="str">
        <f>+'6 MAPA CALOR RESIDUAL'!O10</f>
        <v xml:space="preserve">  R3      R9           </v>
      </c>
      <c r="P10" s="94"/>
      <c r="Q10" s="472"/>
      <c r="R10" s="97">
        <v>0.4</v>
      </c>
      <c r="S10" s="88" t="s">
        <v>54</v>
      </c>
      <c r="T10" s="103" t="s">
        <v>83</v>
      </c>
      <c r="U10" s="99" t="s">
        <v>5</v>
      </c>
      <c r="V10" s="99" t="s">
        <v>5</v>
      </c>
      <c r="W10" s="95" t="s">
        <v>82</v>
      </c>
      <c r="X10" s="96" t="s">
        <v>81</v>
      </c>
      <c r="AA10" s="81"/>
      <c r="AB10" s="81"/>
      <c r="AC10" s="90"/>
      <c r="AD10" s="100"/>
      <c r="AE10" s="101"/>
      <c r="AF10" s="98"/>
      <c r="AG10" s="98"/>
      <c r="AH10" s="98"/>
      <c r="AI10" s="102"/>
      <c r="AJ10" s="98"/>
      <c r="AK10" s="90"/>
      <c r="AL10" s="90"/>
    </row>
    <row r="11" spans="1:38" ht="55.5" customHeight="1" thickBot="1" x14ac:dyDescent="0.25">
      <c r="A11" s="429"/>
      <c r="B11" s="104" t="s">
        <v>52</v>
      </c>
      <c r="C11" s="105" t="str">
        <f>+'4 MAPA CALOR INHERENTE'!I11</f>
        <v xml:space="preserve">R1                   </v>
      </c>
      <c r="D11" s="105" t="str">
        <f>+'4 MAPA CALOR INHERENTE'!J11</f>
        <v xml:space="preserve">                   </v>
      </c>
      <c r="E11" s="106" t="str">
        <f>+'4 MAPA CALOR INHERENTE'!K11</f>
        <v xml:space="preserve">                   </v>
      </c>
      <c r="F11" s="107" t="str">
        <f>+'4 MAPA CALOR INHERENTE'!L11</f>
        <v xml:space="preserve">    R5               </v>
      </c>
      <c r="G11" s="108" t="str">
        <f>+'4 MAPA CALOR INHERENTE'!M11</f>
        <v xml:space="preserve">                   </v>
      </c>
      <c r="H11" s="94"/>
      <c r="I11" s="429"/>
      <c r="J11" s="104" t="s">
        <v>52</v>
      </c>
      <c r="K11" s="105" t="str">
        <f>+'6 MAPA CALOR RESIDUAL'!K11</f>
        <v xml:space="preserve">R1                   </v>
      </c>
      <c r="L11" s="105" t="str">
        <f>+'6 MAPA CALOR RESIDUAL'!L11</f>
        <v xml:space="preserve">                   </v>
      </c>
      <c r="M11" s="106" t="str">
        <f>+'6 MAPA CALOR RESIDUAL'!M11</f>
        <v xml:space="preserve">                   </v>
      </c>
      <c r="N11" s="107" t="str">
        <f>+'6 MAPA CALOR RESIDUAL'!N11</f>
        <v xml:space="preserve"> R2  R4 R5               </v>
      </c>
      <c r="O11" s="108" t="str">
        <f>+'6 MAPA CALOR RESIDUAL'!O11</f>
        <v xml:space="preserve">     R6  R8            </v>
      </c>
      <c r="P11" s="94"/>
      <c r="Q11" s="472"/>
      <c r="R11" s="109">
        <v>0.2</v>
      </c>
      <c r="S11" s="110" t="s">
        <v>52</v>
      </c>
      <c r="T11" s="105" t="s">
        <v>83</v>
      </c>
      <c r="U11" s="105" t="s">
        <v>83</v>
      </c>
      <c r="V11" s="106" t="s">
        <v>5</v>
      </c>
      <c r="W11" s="107" t="s">
        <v>82</v>
      </c>
      <c r="X11" s="108" t="s">
        <v>81</v>
      </c>
      <c r="AA11" s="81"/>
      <c r="AB11" s="81"/>
      <c r="AC11" s="90"/>
      <c r="AD11" s="100"/>
      <c r="AE11" s="101"/>
      <c r="AF11" s="98"/>
      <c r="AG11" s="98"/>
      <c r="AH11" s="98"/>
      <c r="AI11" s="111"/>
      <c r="AJ11" s="98"/>
      <c r="AK11" s="90"/>
      <c r="AL11" s="90"/>
    </row>
    <row r="12" spans="1:38" x14ac:dyDescent="0.2">
      <c r="A12" s="82"/>
      <c r="B12" s="94"/>
      <c r="C12" s="188"/>
      <c r="D12" s="189"/>
      <c r="E12" s="190"/>
      <c r="F12" s="190"/>
      <c r="G12" s="94"/>
      <c r="H12" s="94"/>
      <c r="I12" s="94"/>
      <c r="J12" s="94"/>
      <c r="K12" s="94"/>
      <c r="L12" s="94"/>
      <c r="M12" s="94"/>
      <c r="N12" s="94"/>
      <c r="O12" s="94"/>
      <c r="P12" s="94"/>
      <c r="AA12" s="81"/>
      <c r="AB12" s="81"/>
      <c r="AC12" s="90"/>
      <c r="AD12" s="100"/>
      <c r="AE12" s="101"/>
      <c r="AF12" s="98"/>
      <c r="AG12" s="98"/>
      <c r="AH12" s="98"/>
      <c r="AI12" s="98"/>
      <c r="AJ12" s="98"/>
      <c r="AK12" s="90"/>
      <c r="AL12" s="90"/>
    </row>
    <row r="13" spans="1:38" ht="25.5" x14ac:dyDescent="0.2">
      <c r="A13" s="82"/>
      <c r="B13" s="94"/>
      <c r="C13" s="188"/>
      <c r="D13" s="189"/>
      <c r="E13" s="190"/>
      <c r="F13" s="190"/>
      <c r="G13" s="94"/>
      <c r="H13" s="94"/>
      <c r="I13" s="94"/>
      <c r="J13" s="94"/>
      <c r="K13" s="94"/>
      <c r="L13" s="94"/>
      <c r="M13" s="94"/>
      <c r="N13" s="94"/>
      <c r="O13" s="94"/>
      <c r="P13" s="94"/>
      <c r="T13" s="83" t="s">
        <v>85</v>
      </c>
      <c r="V13" s="81"/>
      <c r="W13" s="81"/>
      <c r="X13" s="81"/>
      <c r="Y13" s="81"/>
      <c r="Z13" s="81"/>
      <c r="AA13" s="81"/>
      <c r="AB13" s="81"/>
      <c r="AC13" s="90"/>
      <c r="AD13" s="100"/>
      <c r="AE13" s="90"/>
      <c r="AF13" s="101"/>
      <c r="AG13" s="101"/>
      <c r="AH13" s="101"/>
      <c r="AI13" s="101"/>
      <c r="AJ13" s="101"/>
      <c r="AK13" s="90"/>
      <c r="AL13" s="90"/>
    </row>
    <row r="14" spans="1:38" x14ac:dyDescent="0.2">
      <c r="A14" s="82"/>
      <c r="B14" s="94"/>
      <c r="C14" s="188"/>
      <c r="D14" s="189"/>
      <c r="E14" s="190"/>
      <c r="F14" s="190"/>
      <c r="G14" s="94"/>
      <c r="H14" s="94"/>
      <c r="I14" s="94"/>
      <c r="J14" s="94"/>
      <c r="K14" s="94"/>
      <c r="L14" s="94"/>
      <c r="M14" s="94"/>
      <c r="N14" s="94"/>
      <c r="O14" s="94"/>
      <c r="P14" s="94"/>
      <c r="T14" s="112" t="s">
        <v>81</v>
      </c>
      <c r="V14" s="81"/>
      <c r="W14" s="81"/>
      <c r="X14" s="81"/>
      <c r="Y14" s="81"/>
      <c r="Z14" s="81"/>
      <c r="AA14" s="81"/>
      <c r="AB14" s="81"/>
      <c r="AC14" s="90"/>
      <c r="AD14" s="90"/>
      <c r="AE14" s="90"/>
      <c r="AF14" s="98"/>
      <c r="AG14" s="98"/>
      <c r="AH14" s="98"/>
      <c r="AI14" s="98"/>
      <c r="AJ14" s="98"/>
      <c r="AK14" s="90"/>
      <c r="AL14" s="90"/>
    </row>
    <row r="15" spans="1:38" x14ac:dyDescent="0.2">
      <c r="A15" s="82"/>
      <c r="B15" s="94"/>
      <c r="C15" s="188"/>
      <c r="D15" s="189"/>
      <c r="E15" s="190"/>
      <c r="F15" s="190"/>
      <c r="G15" s="94"/>
      <c r="H15" s="94"/>
      <c r="I15" s="94"/>
      <c r="J15" s="94"/>
      <c r="K15" s="94"/>
      <c r="L15" s="94"/>
      <c r="M15" s="94"/>
      <c r="N15" s="94"/>
      <c r="O15" s="94"/>
      <c r="P15" s="94"/>
      <c r="T15" s="95" t="s">
        <v>82</v>
      </c>
      <c r="U15" s="81"/>
      <c r="V15" s="81"/>
      <c r="W15" s="81"/>
      <c r="X15" s="81"/>
      <c r="Y15" s="81"/>
      <c r="Z15" s="81"/>
      <c r="AA15" s="81"/>
      <c r="AB15" s="81"/>
      <c r="AC15" s="90"/>
      <c r="AD15" s="90"/>
      <c r="AE15" s="90"/>
      <c r="AF15" s="98"/>
      <c r="AG15" s="98"/>
      <c r="AH15" s="98"/>
      <c r="AI15" s="98"/>
      <c r="AJ15" s="98"/>
      <c r="AK15" s="90"/>
      <c r="AL15" s="90"/>
    </row>
    <row r="16" spans="1:38" x14ac:dyDescent="0.2">
      <c r="A16" s="82"/>
      <c r="B16" s="94"/>
      <c r="C16" s="188"/>
      <c r="D16" s="189"/>
      <c r="E16" s="190"/>
      <c r="F16" s="190"/>
      <c r="G16" s="94"/>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x14ac:dyDescent="0.2">
      <c r="A17" s="82"/>
      <c r="B17" s="94"/>
      <c r="C17" s="188"/>
      <c r="D17" s="189"/>
      <c r="E17" s="190"/>
      <c r="F17" s="190"/>
      <c r="G17" s="94"/>
      <c r="H17" s="94"/>
      <c r="I17" s="94"/>
      <c r="J17" s="94"/>
      <c r="K17" s="94"/>
      <c r="L17" s="94"/>
      <c r="M17" s="94"/>
      <c r="N17" s="94"/>
      <c r="O17" s="94"/>
      <c r="P17" s="94"/>
      <c r="S17" s="113"/>
      <c r="T17" s="103" t="s">
        <v>83</v>
      </c>
      <c r="AA17" s="113"/>
      <c r="AB17" s="113"/>
      <c r="AC17" s="90"/>
      <c r="AD17" s="90"/>
      <c r="AE17" s="90"/>
      <c r="AF17" s="98"/>
      <c r="AG17" s="98"/>
      <c r="AH17" s="98"/>
      <c r="AI17" s="98"/>
      <c r="AJ17" s="98"/>
      <c r="AK17" s="90"/>
      <c r="AL17" s="90"/>
    </row>
    <row r="18" spans="1:38" x14ac:dyDescent="0.2">
      <c r="A18" s="82"/>
      <c r="B18" s="94"/>
      <c r="C18" s="188"/>
      <c r="D18" s="189"/>
      <c r="E18" s="190"/>
      <c r="F18" s="190"/>
      <c r="G18" s="94"/>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x14ac:dyDescent="0.2">
      <c r="A19" s="82"/>
      <c r="B19" s="94"/>
      <c r="C19" s="188"/>
      <c r="D19" s="189"/>
      <c r="E19" s="190"/>
      <c r="F19" s="190"/>
      <c r="G19" s="94"/>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x14ac:dyDescent="0.2">
      <c r="A20" s="82"/>
      <c r="B20" s="94"/>
      <c r="C20" s="188"/>
      <c r="D20" s="189"/>
      <c r="E20" s="190"/>
      <c r="F20" s="190"/>
      <c r="G20" s="94"/>
      <c r="H20" s="94"/>
      <c r="I20" s="94"/>
      <c r="J20" s="94"/>
      <c r="K20" s="94"/>
      <c r="L20" s="94"/>
      <c r="M20" s="94"/>
      <c r="N20" s="94"/>
      <c r="O20" s="94"/>
      <c r="P20" s="94"/>
      <c r="Q20" s="115"/>
      <c r="R20" s="115"/>
      <c r="AC20" s="90"/>
      <c r="AD20" s="117"/>
      <c r="AE20" s="117"/>
      <c r="AF20" s="117"/>
      <c r="AG20" s="117"/>
      <c r="AH20" s="117"/>
      <c r="AI20" s="117"/>
      <c r="AJ20" s="98"/>
      <c r="AK20" s="90"/>
      <c r="AL20" s="90"/>
    </row>
    <row r="21" spans="1:38" x14ac:dyDescent="0.2">
      <c r="A21" s="82"/>
      <c r="B21" s="94"/>
      <c r="C21" s="188"/>
      <c r="D21" s="189"/>
      <c r="E21" s="190"/>
      <c r="F21" s="190"/>
      <c r="G21" s="94"/>
      <c r="H21" s="94"/>
      <c r="I21" s="94"/>
      <c r="J21" s="94"/>
      <c r="K21" s="94"/>
      <c r="L21" s="94"/>
      <c r="M21" s="94"/>
      <c r="N21" s="94"/>
      <c r="O21" s="94"/>
      <c r="P21" s="94"/>
      <c r="Q21" s="115"/>
      <c r="R21" s="115"/>
      <c r="AC21" s="90"/>
      <c r="AD21" s="111"/>
      <c r="AE21" s="111"/>
      <c r="AF21" s="111"/>
      <c r="AG21" s="111"/>
      <c r="AH21" s="111"/>
      <c r="AI21" s="111"/>
      <c r="AJ21" s="98"/>
      <c r="AK21" s="90"/>
      <c r="AL21" s="90"/>
    </row>
    <row r="22" spans="1:38" x14ac:dyDescent="0.2">
      <c r="A22" s="82"/>
      <c r="B22" s="94"/>
      <c r="C22" s="188"/>
      <c r="D22" s="189"/>
      <c r="E22" s="190"/>
      <c r="F22" s="190"/>
      <c r="G22" s="94"/>
      <c r="H22" s="94"/>
      <c r="I22" s="94"/>
      <c r="J22" s="94"/>
      <c r="K22" s="94"/>
      <c r="L22" s="94"/>
      <c r="M22" s="94"/>
      <c r="N22" s="94"/>
      <c r="O22" s="94"/>
      <c r="P22" s="94"/>
      <c r="AC22" s="90"/>
      <c r="AD22" s="111"/>
      <c r="AE22" s="111"/>
      <c r="AF22" s="111"/>
      <c r="AG22" s="111"/>
      <c r="AH22" s="111"/>
      <c r="AI22" s="111"/>
      <c r="AJ22" s="98"/>
      <c r="AK22" s="90"/>
      <c r="AL22" s="90"/>
    </row>
    <row r="23" spans="1:38" x14ac:dyDescent="0.25">
      <c r="A23" s="82"/>
      <c r="B23" s="94"/>
      <c r="C23" s="188"/>
      <c r="D23" s="189"/>
      <c r="E23" s="190"/>
      <c r="F23" s="190"/>
      <c r="G23" s="94"/>
      <c r="H23" s="94"/>
      <c r="I23" s="94"/>
      <c r="J23" s="94"/>
      <c r="K23" s="94"/>
      <c r="L23" s="94"/>
      <c r="M23" s="94"/>
      <c r="N23" s="94"/>
      <c r="O23" s="94"/>
      <c r="P23" s="94"/>
    </row>
    <row r="24" spans="1:38" x14ac:dyDescent="0.25">
      <c r="A24" s="82"/>
      <c r="B24" s="94"/>
      <c r="C24" s="188"/>
      <c r="D24" s="189"/>
      <c r="E24" s="190"/>
      <c r="F24" s="190"/>
      <c r="G24" s="94"/>
      <c r="H24" s="94"/>
      <c r="I24" s="94"/>
      <c r="J24" s="94"/>
      <c r="K24" s="94"/>
      <c r="L24" s="94"/>
      <c r="M24" s="94"/>
      <c r="N24" s="94"/>
      <c r="O24" s="94"/>
      <c r="P24" s="94"/>
    </row>
    <row r="25" spans="1:38" x14ac:dyDescent="0.25">
      <c r="A25" s="82"/>
      <c r="B25" s="94"/>
      <c r="C25" s="188"/>
      <c r="D25" s="189"/>
      <c r="E25" s="190"/>
      <c r="F25" s="190"/>
      <c r="G25" s="94"/>
      <c r="H25" s="94"/>
      <c r="I25" s="94"/>
      <c r="J25" s="94"/>
      <c r="K25" s="94"/>
      <c r="L25" s="94"/>
      <c r="M25" s="94"/>
      <c r="N25" s="94"/>
      <c r="O25" s="94"/>
      <c r="P25" s="94"/>
    </row>
    <row r="26" spans="1:38" x14ac:dyDescent="0.25">
      <c r="A26" s="82"/>
      <c r="B26" s="94"/>
      <c r="C26" s="188"/>
      <c r="D26" s="189"/>
      <c r="E26" s="190"/>
      <c r="F26" s="190"/>
      <c r="G26" s="94"/>
      <c r="H26" s="94"/>
      <c r="I26" s="94"/>
      <c r="J26" s="94"/>
      <c r="K26" s="94"/>
      <c r="L26" s="94"/>
      <c r="M26" s="94"/>
      <c r="N26" s="94"/>
      <c r="O26" s="94"/>
      <c r="P26" s="94"/>
    </row>
    <row r="27" spans="1:38" ht="14.45" customHeight="1" x14ac:dyDescent="0.25">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x14ac:dyDescent="0.25">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x14ac:dyDescent="0.25">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x14ac:dyDescent="0.25">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x14ac:dyDescent="0.25">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x14ac:dyDescent="0.25">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x14ac:dyDescent="0.25">
      <c r="C33" s="82"/>
      <c r="E33" s="123"/>
      <c r="F33" s="123"/>
      <c r="AA33" s="82"/>
      <c r="AB33" s="82"/>
      <c r="AC33" s="82"/>
      <c r="AD33" s="82"/>
      <c r="AE33" s="82"/>
    </row>
  </sheetData>
  <sheetProtection formatCells="0" formatColumns="0" formatRows="0" sort="0" autoFilter="0" pivotTables="0"/>
  <dataConsolidate/>
  <mergeCells count="9">
    <mergeCell ref="T4:X4"/>
    <mergeCell ref="K5:O5"/>
    <mergeCell ref="B2:D2"/>
    <mergeCell ref="I7:I11"/>
    <mergeCell ref="Q7:Q11"/>
    <mergeCell ref="A4:G4"/>
    <mergeCell ref="C5:G5"/>
    <mergeCell ref="A7:A11"/>
    <mergeCell ref="I4:O4"/>
  </mergeCells>
  <conditionalFormatting sqref="D12:E26">
    <cfRule type="cellIs" dxfId="45" priority="1" operator="equal">
      <formula>$S$11</formula>
    </cfRule>
    <cfRule type="cellIs" dxfId="44" priority="2" operator="equal">
      <formula>$S$10</formula>
    </cfRule>
    <cfRule type="cellIs" dxfId="43" priority="3" operator="equal">
      <formula>$S$9</formula>
    </cfRule>
    <cfRule type="cellIs" dxfId="42" priority="4" operator="equal">
      <formula>$S$8</formula>
    </cfRule>
    <cfRule type="cellIs" dxfId="41" priority="5" operator="equal">
      <formula>$S$7</formula>
    </cfRule>
  </conditionalFormatting>
  <conditionalFormatting sqref="F12:F26">
    <cfRule type="cellIs" dxfId="40" priority="6" operator="equal">
      <formula>$T$6</formula>
    </cfRule>
    <cfRule type="cellIs" dxfId="39" priority="7" operator="equal">
      <formula>$U$6</formula>
    </cfRule>
    <cfRule type="cellIs" dxfId="38" priority="8" operator="equal">
      <formula>$V$6</formula>
    </cfRule>
    <cfRule type="cellIs" dxfId="37" priority="9" operator="equal">
      <formula>$W$6</formula>
    </cfRule>
    <cfRule type="cellIs" dxfId="36" priority="10" operator="equal">
      <formula>$X$6</formula>
    </cfRule>
  </conditionalFormatting>
  <conditionalFormatting sqref="G12:G26">
    <cfRule type="cellIs" dxfId="35" priority="16" operator="equal">
      <formula>$T$14</formula>
    </cfRule>
    <cfRule type="cellIs" dxfId="34" priority="17" operator="equal">
      <formula>$T$15</formula>
    </cfRule>
    <cfRule type="cellIs" dxfId="33" priority="18" operator="equal">
      <formula>$T$16</formula>
    </cfRule>
    <cfRule type="cellIs" dxfId="32" priority="19" operator="equal">
      <formula>$T$17</formula>
    </cfRule>
  </conditionalFormatting>
  <dataValidations count="3">
    <dataValidation type="list" allowBlank="1" showInputMessage="1" showErrorMessage="1" sqref="JD7:JJ14" xr:uid="{00000000-0002-0000-06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6" xr:uid="{00000000-0002-0000-0600-000001000000}"/>
    <dataValidation allowBlank="1" showInputMessage="1" showErrorMessage="1" prompt="Es la materialización del riesgo y las consecuencias de su aparición. Su escala es: 5 bajo impacto, 10 medio, 20 alto impacto._x000a_" sqref="JD6:JJ6" xr:uid="{00000000-0002-0000-06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33"/>
  <sheetViews>
    <sheetView showGridLines="0" topLeftCell="A13" zoomScale="70" zoomScaleNormal="70" workbookViewId="0">
      <selection activeCell="B15" sqref="B15"/>
    </sheetView>
  </sheetViews>
  <sheetFormatPr baseColWidth="10" defaultColWidth="14.28515625" defaultRowHeight="12.75" x14ac:dyDescent="0.25"/>
  <cols>
    <col min="1" max="1" width="17.7109375" style="77" customWidth="1"/>
    <col min="2" max="2" width="25.140625" style="82" customWidth="1"/>
    <col min="3" max="3" width="16.5703125" style="82" customWidth="1"/>
    <col min="4" max="4" width="17.140625" style="82" customWidth="1"/>
    <col min="5" max="5" width="16.42578125" style="123" customWidth="1"/>
    <col min="6" max="6" width="17.42578125" style="123" customWidth="1"/>
    <col min="7" max="7" width="14.5703125" style="82" customWidth="1"/>
    <col min="8" max="8" width="15.42578125" style="82" customWidth="1"/>
    <col min="9" max="9" width="13" style="82" customWidth="1"/>
    <col min="10" max="10" width="19.28515625" style="123" customWidth="1"/>
    <col min="11" max="11" width="14.28515625" style="123" customWidth="1"/>
    <col min="12" max="12" width="16.5703125" style="82" customWidth="1"/>
    <col min="13" max="13" width="16.85546875" style="82" customWidth="1"/>
    <col min="14" max="14" width="15.5703125" style="82" customWidth="1"/>
    <col min="15" max="16" width="17.28515625" style="82" customWidth="1"/>
    <col min="17" max="17" width="78.7109375" style="82" customWidth="1"/>
    <col min="18" max="18" width="20.85546875" style="82" customWidth="1"/>
    <col min="19" max="19" width="13.7109375" style="128" customWidth="1"/>
    <col min="20" max="20" width="13.5703125" style="128" customWidth="1"/>
    <col min="21" max="23" width="58.7109375" style="82" customWidth="1"/>
    <col min="24" max="24" width="54.7109375" style="82" customWidth="1"/>
    <col min="25" max="25" width="32.7109375" style="82" customWidth="1"/>
    <col min="26" max="26" width="20.140625" style="82" customWidth="1"/>
    <col min="27" max="28" width="15.42578125" style="82" customWidth="1"/>
    <col min="29" max="29" width="4.85546875" style="77" customWidth="1"/>
    <col min="30" max="30" width="5.42578125" style="77" bestFit="1" customWidth="1"/>
    <col min="31" max="32" width="14" style="77" customWidth="1"/>
    <col min="33" max="33" width="18.5703125" style="77" customWidth="1"/>
    <col min="34" max="34" width="19.5703125" style="77" customWidth="1"/>
    <col min="35" max="36" width="14" style="77" customWidth="1"/>
    <col min="37" max="41" width="11.42578125" style="77" customWidth="1"/>
    <col min="42" max="42" width="5.5703125" style="77" bestFit="1" customWidth="1"/>
    <col min="43" max="43" width="26.85546875" style="77" customWidth="1"/>
    <col min="44" max="48" width="22.85546875" style="82" customWidth="1"/>
    <col min="49" max="49" width="23.42578125" style="77" customWidth="1"/>
    <col min="50" max="277" width="11.42578125" style="77" customWidth="1"/>
    <col min="278" max="278" width="12.7109375" style="77" customWidth="1"/>
    <col min="279" max="279" width="47" style="77" customWidth="1"/>
    <col min="280" max="280" width="35" style="77" customWidth="1"/>
    <col min="281" max="16384" width="14.28515625" style="77"/>
  </cols>
  <sheetData>
    <row r="1" spans="1:50" s="67" customFormat="1" x14ac:dyDescent="0.2">
      <c r="A1" s="71"/>
      <c r="B1" s="69"/>
      <c r="C1" s="217"/>
      <c r="D1" s="217"/>
      <c r="E1" s="118"/>
      <c r="F1" s="118"/>
      <c r="G1" s="69"/>
      <c r="J1" s="118"/>
      <c r="K1" s="118"/>
      <c r="L1" s="69"/>
      <c r="N1" s="69"/>
      <c r="O1" s="69"/>
      <c r="P1" s="69"/>
      <c r="Q1" s="69"/>
      <c r="R1" s="69"/>
      <c r="S1" s="125"/>
      <c r="T1" s="125"/>
      <c r="U1" s="69"/>
      <c r="V1" s="69"/>
      <c r="W1" s="69"/>
      <c r="X1" s="69"/>
      <c r="Y1" s="69"/>
      <c r="Z1" s="69"/>
      <c r="AA1" s="69"/>
      <c r="AB1" s="69"/>
      <c r="AR1" s="68"/>
      <c r="AS1" s="68"/>
      <c r="AT1" s="68"/>
      <c r="AU1" s="68"/>
      <c r="AV1" s="68"/>
    </row>
    <row r="2" spans="1:50" s="67" customFormat="1" ht="22.5" customHeight="1" thickBot="1" x14ac:dyDescent="0.25">
      <c r="A2" s="19" t="s">
        <v>152</v>
      </c>
      <c r="B2" s="341" t="str">
        <f>+IF('2 CONTEXTO E IDENTIFICACIÓN'!$B$2="","",'2 CONTEXTO E IDENTIFICACIÓN'!$B$2)</f>
        <v>PLANEACIÓN ESTRATÉGICA</v>
      </c>
      <c r="C2" s="341"/>
      <c r="D2" s="341"/>
      <c r="E2" s="66"/>
      <c r="F2" s="66"/>
      <c r="G2" s="66"/>
      <c r="H2" s="66"/>
      <c r="I2" s="66"/>
      <c r="J2" s="66"/>
      <c r="K2" s="119"/>
      <c r="S2" s="124"/>
      <c r="T2" s="124"/>
      <c r="AR2" s="68"/>
      <c r="AS2" s="68"/>
      <c r="AT2" s="68"/>
      <c r="AU2" s="68"/>
      <c r="AV2" s="68"/>
    </row>
    <row r="3" spans="1:50" s="67" customFormat="1" ht="15" x14ac:dyDescent="0.2">
      <c r="A3" s="220"/>
      <c r="B3" s="342"/>
      <c r="C3" s="342"/>
      <c r="D3" s="342"/>
      <c r="E3" s="49"/>
      <c r="F3" s="119"/>
      <c r="H3" s="69"/>
      <c r="I3" s="69"/>
      <c r="J3" s="49"/>
      <c r="K3" s="119"/>
      <c r="S3" s="124"/>
      <c r="T3" s="124"/>
      <c r="AD3" s="72"/>
      <c r="AE3" s="73"/>
      <c r="AF3" s="349" t="s">
        <v>84</v>
      </c>
      <c r="AG3" s="350"/>
      <c r="AH3" s="350"/>
      <c r="AI3" s="350"/>
      <c r="AJ3" s="351"/>
      <c r="AR3" s="68"/>
      <c r="AS3" s="68"/>
      <c r="AT3" s="68"/>
      <c r="AU3" s="68"/>
      <c r="AV3" s="68"/>
    </row>
    <row r="4" spans="1:50" s="67" customFormat="1" ht="5.45" customHeight="1" thickBot="1" x14ac:dyDescent="0.25">
      <c r="A4" s="220"/>
      <c r="B4" s="219"/>
      <c r="C4" s="219"/>
      <c r="D4" s="69"/>
      <c r="E4" s="49"/>
      <c r="F4" s="119"/>
      <c r="H4" s="69"/>
      <c r="I4" s="69"/>
      <c r="J4" s="49"/>
      <c r="K4" s="119"/>
      <c r="S4" s="124"/>
      <c r="T4" s="124"/>
      <c r="AD4" s="234"/>
      <c r="AF4" s="235"/>
      <c r="AG4" s="236"/>
      <c r="AH4" s="236"/>
      <c r="AI4" s="236"/>
      <c r="AJ4" s="237"/>
      <c r="AR4" s="68"/>
      <c r="AS4" s="68"/>
      <c r="AT4" s="68"/>
      <c r="AU4" s="68"/>
      <c r="AV4" s="68"/>
    </row>
    <row r="5" spans="1:50" ht="14.45" customHeight="1" thickBot="1" x14ac:dyDescent="0.3">
      <c r="A5" s="120"/>
      <c r="B5" s="120"/>
      <c r="C5" s="120"/>
      <c r="D5" s="120"/>
      <c r="E5" s="346" t="s">
        <v>86</v>
      </c>
      <c r="F5" s="347"/>
      <c r="G5" s="348"/>
      <c r="H5" s="74"/>
      <c r="I5" s="120"/>
      <c r="J5" s="346" t="s">
        <v>115</v>
      </c>
      <c r="K5" s="347"/>
      <c r="L5" s="348"/>
      <c r="M5" s="74"/>
      <c r="N5" s="74"/>
      <c r="O5" s="74"/>
      <c r="P5" s="74"/>
      <c r="Q5" s="346" t="s">
        <v>128</v>
      </c>
      <c r="R5" s="347"/>
      <c r="S5" s="347"/>
      <c r="T5" s="348"/>
      <c r="U5" s="346" t="s">
        <v>145</v>
      </c>
      <c r="V5" s="347"/>
      <c r="W5" s="348"/>
      <c r="X5" s="74"/>
      <c r="Y5" s="74"/>
      <c r="Z5" s="74"/>
      <c r="AA5" s="74"/>
      <c r="AB5" s="74"/>
      <c r="AD5" s="78"/>
      <c r="AF5" s="79">
        <v>0.2</v>
      </c>
      <c r="AG5" s="79">
        <v>0.4</v>
      </c>
      <c r="AH5" s="79">
        <v>0.6</v>
      </c>
      <c r="AI5" s="79">
        <v>0.8</v>
      </c>
      <c r="AJ5" s="80">
        <v>1</v>
      </c>
      <c r="AK5" s="81"/>
      <c r="AL5" s="81"/>
      <c r="AM5" s="81"/>
      <c r="AN5" s="81"/>
      <c r="AO5" s="81"/>
      <c r="AP5" s="81"/>
      <c r="AQ5" s="81"/>
    </row>
    <row r="6" spans="1:50" ht="52.5" customHeight="1" thickBot="1" x14ac:dyDescent="0.25">
      <c r="A6" s="312" t="s">
        <v>0</v>
      </c>
      <c r="B6" s="313" t="s">
        <v>1</v>
      </c>
      <c r="C6" s="313" t="s">
        <v>119</v>
      </c>
      <c r="D6" s="313" t="s">
        <v>120</v>
      </c>
      <c r="E6" s="313" t="s">
        <v>2</v>
      </c>
      <c r="F6" s="313" t="s">
        <v>4</v>
      </c>
      <c r="G6" s="314" t="s">
        <v>121</v>
      </c>
      <c r="H6" s="313" t="s">
        <v>117</v>
      </c>
      <c r="I6" s="313" t="s">
        <v>118</v>
      </c>
      <c r="J6" s="313" t="s">
        <v>2</v>
      </c>
      <c r="K6" s="313" t="s">
        <v>4</v>
      </c>
      <c r="L6" s="313" t="s">
        <v>121</v>
      </c>
      <c r="M6" s="313" t="s">
        <v>171</v>
      </c>
      <c r="N6" s="313" t="s">
        <v>122</v>
      </c>
      <c r="O6" s="313" t="s">
        <v>274</v>
      </c>
      <c r="P6" s="313" t="s">
        <v>269</v>
      </c>
      <c r="Q6" s="313" t="s">
        <v>175</v>
      </c>
      <c r="R6" s="313" t="s">
        <v>174</v>
      </c>
      <c r="S6" s="315" t="s">
        <v>147</v>
      </c>
      <c r="T6" s="315" t="s">
        <v>148</v>
      </c>
      <c r="U6" s="313" t="s">
        <v>143</v>
      </c>
      <c r="V6" s="313" t="s">
        <v>144</v>
      </c>
      <c r="W6" s="313" t="s">
        <v>146</v>
      </c>
      <c r="X6" s="313" t="s">
        <v>149</v>
      </c>
      <c r="Y6" s="313" t="s">
        <v>150</v>
      </c>
      <c r="Z6" s="316" t="s">
        <v>129</v>
      </c>
      <c r="AA6" s="74"/>
      <c r="AB6" s="74"/>
      <c r="AD6" s="78"/>
      <c r="AE6" s="87"/>
      <c r="AF6" s="88" t="s">
        <v>62</v>
      </c>
      <c r="AG6" s="88" t="s">
        <v>7</v>
      </c>
      <c r="AH6" s="88" t="s">
        <v>5</v>
      </c>
      <c r="AI6" s="88" t="s">
        <v>6</v>
      </c>
      <c r="AJ6" s="89" t="s">
        <v>70</v>
      </c>
      <c r="AM6" s="81"/>
      <c r="AN6" s="81"/>
      <c r="AO6" s="90"/>
      <c r="AP6" s="90"/>
      <c r="AQ6" s="90"/>
      <c r="AR6" s="90"/>
      <c r="AS6" s="90"/>
      <c r="AT6" s="90"/>
      <c r="AU6" s="90"/>
      <c r="AV6" s="90"/>
      <c r="AW6" s="90"/>
      <c r="AX6" s="90"/>
    </row>
    <row r="7" spans="1:50" ht="209.25" customHeight="1" x14ac:dyDescent="0.2">
      <c r="A7" s="309" t="str">
        <f>'2 CONTEXTO E IDENTIFICACIÓN'!A6</f>
        <v>R1</v>
      </c>
      <c r="B7" s="310" t="str">
        <f>+'2 CONTEXTO E IDENTIFICACIÓN'!E6</f>
        <v>Posibilidad de pérdida Reputacional por falta de articulación del plan de desarrollo institucional con los planes de desarrollo de los entes territoriales debido a el desconocimiento o no inclusión de sus lineamientos en los procesos de planificación institucional.</v>
      </c>
      <c r="C7" s="121">
        <f>+'3 PROBABIL E IMPACTO INHERENTE'!E7</f>
        <v>0.2</v>
      </c>
      <c r="D7" s="121">
        <f>+'3 PROBABIL E IMPACTO INHERENTE'!M7</f>
        <v>0.2</v>
      </c>
      <c r="E7" s="93" t="str">
        <f>+'4 MAPA CALOR INHERENTE'!C7</f>
        <v>Muy Baja</v>
      </c>
      <c r="F7" s="93" t="str">
        <f>+'4 MAPA CALOR INHERENTE'!D7</f>
        <v>Leve</v>
      </c>
      <c r="G7" s="331" t="str">
        <f>+'4 MAPA CALOR INHERENTE'!E7</f>
        <v>Bajo</v>
      </c>
      <c r="H7" s="121">
        <f>+'6 MAPA CALOR RESIDUAL'!C7</f>
        <v>0.12</v>
      </c>
      <c r="I7" s="93">
        <f>+'6 MAPA CALOR RESIDUAL'!D7</f>
        <v>0.2</v>
      </c>
      <c r="J7" s="93" t="str">
        <f>+'6 MAPA CALOR RESIDUAL'!E7</f>
        <v>Muy Baja</v>
      </c>
      <c r="K7" s="93" t="str">
        <f>+'6 MAPA CALOR RESIDUAL'!F7</f>
        <v>Leve</v>
      </c>
      <c r="L7" s="331" t="str">
        <f>+'6 MAPA CALOR RESIDUAL'!G7</f>
        <v>Bajo</v>
      </c>
      <c r="M7" s="331" t="str">
        <f t="shared" ref="M7:M26" si="0">+IF($N7="","",IF($N7=$AG$14,$AH$14,IF($N7=$AG$17,$AH$17)))</f>
        <v>No requiere Plan de Acción</v>
      </c>
      <c r="N7" s="331" t="str">
        <f t="shared" ref="N7:N26" si="1">+IF(L7="","",IF(OR(L7=$AF$14,L7=$AF$15,L7=$AF$16),$AG$14,IF(L7=$AF$17,$AG$17)))</f>
        <v>Aceptar</v>
      </c>
      <c r="O7" s="329"/>
      <c r="P7" s="331" t="str">
        <f t="shared" ref="P7:P26" si="2">+IF($M7="","",IF($M7=$AH$17,$AG$17,$O7))</f>
        <v>Aceptar</v>
      </c>
      <c r="Q7" s="329"/>
      <c r="R7" s="329"/>
      <c r="S7" s="330">
        <v>45839</v>
      </c>
      <c r="T7" s="330">
        <v>46022</v>
      </c>
      <c r="U7" s="337" t="s">
        <v>322</v>
      </c>
      <c r="V7" s="338"/>
      <c r="W7" s="339"/>
      <c r="X7" s="338"/>
      <c r="Y7" s="311"/>
      <c r="Z7" s="329"/>
      <c r="AA7" s="94"/>
      <c r="AB7" s="94"/>
      <c r="AC7" s="343" t="s">
        <v>51</v>
      </c>
      <c r="AD7" s="97">
        <v>1</v>
      </c>
      <c r="AE7" s="88" t="s">
        <v>59</v>
      </c>
      <c r="AF7" s="95" t="s">
        <v>82</v>
      </c>
      <c r="AG7" s="95" t="s">
        <v>82</v>
      </c>
      <c r="AH7" s="95" t="s">
        <v>82</v>
      </c>
      <c r="AI7" s="95" t="s">
        <v>82</v>
      </c>
      <c r="AJ7" s="96" t="s">
        <v>81</v>
      </c>
      <c r="AM7" s="81"/>
      <c r="AN7" s="81"/>
      <c r="AO7" s="90"/>
      <c r="AP7" s="90"/>
      <c r="AQ7" s="90"/>
      <c r="AR7" s="98"/>
      <c r="AS7" s="98"/>
      <c r="AT7" s="98"/>
      <c r="AU7" s="98"/>
      <c r="AV7" s="98"/>
      <c r="AW7" s="90"/>
      <c r="AX7" s="90"/>
    </row>
    <row r="8" spans="1:50" ht="228" customHeight="1" x14ac:dyDescent="0.2">
      <c r="A8" s="91" t="str">
        <f>'2 CONTEXTO E IDENTIFICACIÓN'!A7</f>
        <v>R2</v>
      </c>
      <c r="B8" s="92" t="str">
        <f>+'2 CONTEXTO E IDENTIFICACIÓN'!E7</f>
        <v>Posibilidad de pérdida Reputacional por incumplimiento de las metas del plan de desarrollo institucional debido a la ausencia de alertas generadas a partir del seguimiento al cumplimiento de las metas, la falta de articulación entre las dependencias reponsables y la insuficiencia de recursos económicos asigandos.</v>
      </c>
      <c r="C8" s="121">
        <f>+'3 PROBABIL E IMPACTO INHERENTE'!E8</f>
        <v>0.4</v>
      </c>
      <c r="D8" s="121">
        <f>+'3 PROBABIL E IMPACTO INHERENTE'!M8</f>
        <v>0.8</v>
      </c>
      <c r="E8" s="93" t="str">
        <f>+'4 MAPA CALOR INHERENTE'!C8</f>
        <v>Baja</v>
      </c>
      <c r="F8" s="93" t="str">
        <f>+'4 MAPA CALOR INHERENTE'!D8</f>
        <v>Mayor</v>
      </c>
      <c r="G8" s="326" t="str">
        <f>+'4 MAPA CALOR INHERENTE'!E8</f>
        <v>Alto</v>
      </c>
      <c r="H8" s="121">
        <f>+'5 VALORACIÓN DEL CONTROL'!S13</f>
        <v>0.14399999999999999</v>
      </c>
      <c r="I8" s="93">
        <f>+'5 VALORACIÓN DEL CONTROL'!T13</f>
        <v>0.8</v>
      </c>
      <c r="J8" s="93" t="str">
        <f t="shared" ref="J8:J26" si="3">+IF(H8=0,"",IF(H8&lt;=$AD$11,$AE$11,IF(H8&lt;=$AD$10,$AE$10,IF(H8&lt;=$AD$9,$AE$9,IF(H8&lt;=$AD$8,$AE$8,IF(H8&lt;=$AD$7,$AE$7,""))))))</f>
        <v>Muy Baja</v>
      </c>
      <c r="K8" s="93" t="str">
        <f t="shared" ref="K8:K26" si="4">+IF(I8=0,"",IF(I8&lt;=$AF$5,$AF$6,IF(I8&lt;=$AG$5,$AG$6,IF(I8&lt;=$AH$5,$AH$6,IF(I8&lt;=$AI$5,$AI$6,IF(I8&lt;=$AJ$5,$AJ$6,""))))))</f>
        <v>Mayor</v>
      </c>
      <c r="L8" s="326" t="str">
        <f t="shared" ref="L8:L26" si="5">+IF(J8=$AE$7,IF(K8=$AF$6,$AF$7,IF(K8=$AG$6,$AG$7,IF(K8=$AH$6,$AH$7,IF(K8=$AI$6,$AI$7,IF(K8=$AJ$6,$AJ$7))))),IF(J8=$AE$8,IF(K8=$AF$6,$AF$8,IF(K8=$AG$6,$AG$8,IF(K8=$AH$6,$AH$8,IF(K8=$AI$6,$AI$8,IF(K8=$AJ$6,$AJ$8))))),IF(J8=$AE$9,IF(K8=$AF$6,$AF$9,IF(K8=$AG$6,$AG$9,IF(K8=$AH$6,$AH$9,IF(K8=$AI$6,$AI$9,IF(K8=$AJ$6,$AJ$9))))),IF(J8=$AE$10,IF(K8=$AF$6,$AF$10,IF(K8=$AG$6,$AG$10,IF(K8=$AH$6,$AH$10,IF(K8=$AI$6,$AI$10,IF(K8=$AJ$6,$AJ$10))))),IF(J8=$AE$11,IF(K8=$AF$6,$AF$11,IF(K8=$AG$6,$AG$11,IF(K8=$AH$6,$AH$11,IF(K8=$AI$6,$AI$11,IF(K8=$AJ$6,$AJ$11))))),"")))))</f>
        <v>Alto</v>
      </c>
      <c r="M8" s="326" t="str">
        <f t="shared" si="0"/>
        <v>Requiere Plan de Acción</v>
      </c>
      <c r="N8" s="326" t="str">
        <f t="shared" si="1"/>
        <v>Reducir_mitigar_Transferir_Evitar</v>
      </c>
      <c r="O8" s="332" t="s">
        <v>271</v>
      </c>
      <c r="P8" s="326" t="str">
        <f t="shared" si="2"/>
        <v>Redicir_Transferir</v>
      </c>
      <c r="Q8" s="210"/>
      <c r="R8" s="329"/>
      <c r="S8" s="330">
        <v>45839</v>
      </c>
      <c r="T8" s="330">
        <v>46022</v>
      </c>
      <c r="U8" s="210" t="s">
        <v>323</v>
      </c>
      <c r="V8" s="211"/>
      <c r="W8" s="333"/>
      <c r="X8" s="337"/>
      <c r="Y8" s="210"/>
      <c r="Z8" s="332"/>
      <c r="AA8" s="94"/>
      <c r="AB8" s="94"/>
      <c r="AC8" s="344"/>
      <c r="AD8" s="97">
        <v>0.8</v>
      </c>
      <c r="AE8" s="88" t="s">
        <v>58</v>
      </c>
      <c r="AF8" s="99" t="s">
        <v>5</v>
      </c>
      <c r="AG8" s="99" t="s">
        <v>5</v>
      </c>
      <c r="AH8" s="95" t="s">
        <v>82</v>
      </c>
      <c r="AI8" s="95" t="s">
        <v>82</v>
      </c>
      <c r="AJ8" s="96" t="s">
        <v>81</v>
      </c>
      <c r="AM8" s="81"/>
      <c r="AN8" s="81"/>
      <c r="AO8" s="90"/>
      <c r="AP8" s="100"/>
      <c r="AQ8" s="101"/>
      <c r="AR8" s="98"/>
      <c r="AS8" s="98"/>
      <c r="AT8" s="98"/>
      <c r="AU8" s="98"/>
      <c r="AV8" s="98"/>
      <c r="AW8" s="90"/>
      <c r="AX8" s="90"/>
    </row>
    <row r="9" spans="1:50" ht="246" customHeight="1" x14ac:dyDescent="0.2">
      <c r="A9" s="91" t="str">
        <f>'2 CONTEXTO E IDENTIFICACIÓN'!A8</f>
        <v>R3</v>
      </c>
      <c r="B9" s="92" t="str">
        <f>+'2 CONTEXTO E IDENTIFICACIÓN'!E8</f>
        <v>Posibilidad de pérdida Económica y Reputacional Por la formulación de proyectos sin calidad técnica que conlleven suspensiones en su ejecución debido a el incumplimiento de la norma técnica vigente exigida para estudios y diseños de proyectos establecida por el Ministerio de Vivienda, Ciudad y Territorio.</v>
      </c>
      <c r="C9" s="121">
        <f>+'3 PROBABIL E IMPACTO INHERENTE'!E9</f>
        <v>0.4</v>
      </c>
      <c r="D9" s="121">
        <f>+'3 PROBABIL E IMPACTO INHERENTE'!M9</f>
        <v>1</v>
      </c>
      <c r="E9" s="93" t="str">
        <f>+'4 MAPA CALOR INHERENTE'!C9</f>
        <v>Baja</v>
      </c>
      <c r="F9" s="93" t="str">
        <f>+'4 MAPA CALOR INHERENTE'!D9</f>
        <v>Catastrófico</v>
      </c>
      <c r="G9" s="326" t="str">
        <f>+'4 MAPA CALOR INHERENTE'!E9</f>
        <v>Extremo</v>
      </c>
      <c r="H9" s="121">
        <f>+'5 VALORACIÓN DEL CONTROL'!S17</f>
        <v>0.24</v>
      </c>
      <c r="I9" s="93">
        <f>+'5 VALORACIÓN DEL CONTROL'!T17</f>
        <v>1</v>
      </c>
      <c r="J9" s="93" t="str">
        <f t="shared" si="3"/>
        <v>Baja</v>
      </c>
      <c r="K9" s="93" t="str">
        <f t="shared" si="4"/>
        <v>Catastrófico</v>
      </c>
      <c r="L9" s="326" t="str">
        <f>+IF(J9=$AE$7,IF(K9=$AF$6,$AF$7,IF(K9=$AG$6,$AG$7,IF(K9=$AH$6,$AH$7,IF(K9=$AI$6,$AI$7,IF(K9=$AJ$6,$AJ$7))))),IF(J9=$AE$8,IF(K9=$AF$6,$AF$8,IF(K9=$AG$6,$AG$8,IF(K9=$AH$6,$AH$8,IF(K9=$AI$6,$AI$8,IF(K9=$AJ$6,$AJ$8))))),IF(J9=$AE$9,IF(K9=$AF$6,$AF$9,IF(K9=$AG$6,$AG$9,IF(K9=$AH$6,$AH$9,IF(K9=$AI$6,$AI$9,IF(K9=$AJ$6,$AJ$9))))),IF(J9=$AE$10,IF(K9=$AF$6,$AF$10,IF(K9=$AG$6,$AG$10,IF(K9=$AH$6,$AH$10,IF(K9=$AI$6,$AI$10,IF(K9=$AJ$6,$AJ$10))))),IF(J9=$AE$11,IF(K9=$AF$6,$AF$11,IF(K9=$AG$6,$AG$11,IF(K9=$AH$6,$AH$11,IF(K9=$AI$6,$AI$11,IF(K9=$AJ$6,$AJ$11))))),"")))))</f>
        <v>Extremo</v>
      </c>
      <c r="M9" s="326" t="str">
        <f t="shared" si="0"/>
        <v>Requiere Plan de Acción</v>
      </c>
      <c r="N9" s="326" t="str">
        <f t="shared" si="1"/>
        <v>Reducir_mitigar_Transferir_Evitar</v>
      </c>
      <c r="O9" s="332" t="s">
        <v>270</v>
      </c>
      <c r="P9" s="326" t="str">
        <f t="shared" si="2"/>
        <v>Reducir_Mitigar</v>
      </c>
      <c r="Q9" s="210"/>
      <c r="R9" s="329"/>
      <c r="S9" s="330">
        <v>45839</v>
      </c>
      <c r="T9" s="330">
        <v>46022</v>
      </c>
      <c r="U9" s="210" t="s">
        <v>324</v>
      </c>
      <c r="V9" s="211"/>
      <c r="W9" s="337"/>
      <c r="X9" s="340"/>
      <c r="Y9" s="210"/>
      <c r="Z9" s="332"/>
      <c r="AA9" s="94"/>
      <c r="AB9" s="94"/>
      <c r="AC9" s="344"/>
      <c r="AD9" s="97">
        <v>0.6</v>
      </c>
      <c r="AE9" s="88" t="s">
        <v>56</v>
      </c>
      <c r="AF9" s="99" t="s">
        <v>5</v>
      </c>
      <c r="AG9" s="99" t="s">
        <v>5</v>
      </c>
      <c r="AH9" s="99" t="s">
        <v>5</v>
      </c>
      <c r="AI9" s="95" t="s">
        <v>82</v>
      </c>
      <c r="AJ9" s="96" t="s">
        <v>81</v>
      </c>
      <c r="AM9" s="81"/>
      <c r="AN9" s="81"/>
      <c r="AO9" s="90"/>
      <c r="AP9" s="100"/>
      <c r="AQ9" s="101"/>
      <c r="AR9" s="98"/>
      <c r="AS9" s="98"/>
      <c r="AT9" s="98"/>
      <c r="AU9" s="98"/>
      <c r="AV9" s="102"/>
      <c r="AW9" s="90"/>
      <c r="AX9" s="90"/>
    </row>
    <row r="10" spans="1:50" ht="239.25" customHeight="1" x14ac:dyDescent="0.2">
      <c r="A10" s="91" t="str">
        <f>'2 CONTEXTO E IDENTIFICACIÓN'!A9</f>
        <v>R4</v>
      </c>
      <c r="B10" s="92" t="str">
        <f>+'2 CONTEXTO E IDENTIFICACIÓN'!E9</f>
        <v>Posibilidad de pérdida Económica y Reputacional por incumplimiento de las actividades de los planes institucionales debido a la falta de seguimiento oportuno y sistemático a la ejecución de las actividades programadas.</v>
      </c>
      <c r="C10" s="121">
        <f>+'3 PROBABIL E IMPACTO INHERENTE'!E10</f>
        <v>0.4</v>
      </c>
      <c r="D10" s="121">
        <f>+'3 PROBABIL E IMPACTO INHERENTE'!M10</f>
        <v>0.8</v>
      </c>
      <c r="E10" s="93" t="str">
        <f>+'4 MAPA CALOR INHERENTE'!C10</f>
        <v>Baja</v>
      </c>
      <c r="F10" s="93" t="str">
        <f>+'4 MAPA CALOR INHERENTE'!D10</f>
        <v>Mayor</v>
      </c>
      <c r="G10" s="326" t="str">
        <f>+'4 MAPA CALOR INHERENTE'!E10</f>
        <v>Alto</v>
      </c>
      <c r="H10" s="121">
        <f>+'5 VALORACIÓN DEL CONTROL'!S21</f>
        <v>0.14399999999999999</v>
      </c>
      <c r="I10" s="93">
        <f>+'5 VALORACIÓN DEL CONTROL'!T21</f>
        <v>0.8</v>
      </c>
      <c r="J10" s="93" t="str">
        <f t="shared" si="3"/>
        <v>Muy Baja</v>
      </c>
      <c r="K10" s="93" t="str">
        <f t="shared" si="4"/>
        <v>Mayor</v>
      </c>
      <c r="L10" s="326" t="str">
        <f t="shared" si="5"/>
        <v>Alto</v>
      </c>
      <c r="M10" s="326" t="str">
        <f t="shared" si="0"/>
        <v>Requiere Plan de Acción</v>
      </c>
      <c r="N10" s="326" t="str">
        <f t="shared" si="1"/>
        <v>Reducir_mitigar_Transferir_Evitar</v>
      </c>
      <c r="O10" s="332" t="s">
        <v>271</v>
      </c>
      <c r="P10" s="326" t="str">
        <f t="shared" si="2"/>
        <v>Redicir_Transferir</v>
      </c>
      <c r="Q10" s="210"/>
      <c r="R10" s="329"/>
      <c r="S10" s="330">
        <v>45839</v>
      </c>
      <c r="T10" s="330">
        <v>46022</v>
      </c>
      <c r="U10" s="210" t="s">
        <v>325</v>
      </c>
      <c r="V10" s="211"/>
      <c r="W10" s="340"/>
      <c r="X10" s="337"/>
      <c r="Y10" s="210"/>
      <c r="Z10" s="332"/>
      <c r="AA10" s="94"/>
      <c r="AB10" s="94"/>
      <c r="AC10" s="344"/>
      <c r="AD10" s="97">
        <v>0.4</v>
      </c>
      <c r="AE10" s="88" t="s">
        <v>54</v>
      </c>
      <c r="AF10" s="103" t="s">
        <v>83</v>
      </c>
      <c r="AG10" s="99" t="s">
        <v>5</v>
      </c>
      <c r="AH10" s="99" t="s">
        <v>5</v>
      </c>
      <c r="AI10" s="95" t="s">
        <v>82</v>
      </c>
      <c r="AJ10" s="96" t="s">
        <v>81</v>
      </c>
      <c r="AM10" s="81"/>
      <c r="AN10" s="81"/>
      <c r="AO10" s="90"/>
      <c r="AP10" s="100"/>
      <c r="AQ10" s="101"/>
      <c r="AR10" s="98"/>
      <c r="AS10" s="98"/>
      <c r="AT10" s="98"/>
      <c r="AU10" s="102"/>
      <c r="AV10" s="98"/>
      <c r="AW10" s="90"/>
      <c r="AX10" s="90"/>
    </row>
    <row r="11" spans="1:50" ht="240.75" customHeight="1" thickBot="1" x14ac:dyDescent="0.25">
      <c r="A11" s="91" t="str">
        <f>'2 CONTEXTO E IDENTIFICACIÓN'!A10</f>
        <v>R5</v>
      </c>
      <c r="B11" s="92" t="str">
        <f>+'2 CONTEXTO E IDENTIFICACIÓN'!E10</f>
        <v>Posibilidad de pérdida Económica y Reputacional por incumplimiento de las actividades de los planes y programas ambientales debido a la falta de seguimiento oportuno y sistemático a la ejecución de las actividades programadas.</v>
      </c>
      <c r="C11" s="121">
        <f>+'3 PROBABIL E IMPACTO INHERENTE'!E11</f>
        <v>0.2</v>
      </c>
      <c r="D11" s="121">
        <f>+'3 PROBABIL E IMPACTO INHERENTE'!M11</f>
        <v>0.8</v>
      </c>
      <c r="E11" s="93" t="str">
        <f>+'4 MAPA CALOR INHERENTE'!C11</f>
        <v>Muy Baja</v>
      </c>
      <c r="F11" s="93" t="str">
        <f>+'4 MAPA CALOR INHERENTE'!D11</f>
        <v>Mayor</v>
      </c>
      <c r="G11" s="326" t="str">
        <f>+'4 MAPA CALOR INHERENTE'!E11</f>
        <v>Alto</v>
      </c>
      <c r="H11" s="121">
        <f>+'5 VALORACIÓN DEL CONTROL'!S25</f>
        <v>7.1999999999999995E-2</v>
      </c>
      <c r="I11" s="93">
        <f>+'5 VALORACIÓN DEL CONTROL'!T25</f>
        <v>0.8</v>
      </c>
      <c r="J11" s="93" t="str">
        <f t="shared" si="3"/>
        <v>Muy Baja</v>
      </c>
      <c r="K11" s="93" t="str">
        <f t="shared" si="4"/>
        <v>Mayor</v>
      </c>
      <c r="L11" s="326" t="str">
        <f t="shared" si="5"/>
        <v>Alto</v>
      </c>
      <c r="M11" s="326" t="str">
        <f t="shared" si="0"/>
        <v>Requiere Plan de Acción</v>
      </c>
      <c r="N11" s="326" t="str">
        <f t="shared" si="1"/>
        <v>Reducir_mitigar_Transferir_Evitar</v>
      </c>
      <c r="O11" s="332" t="s">
        <v>271</v>
      </c>
      <c r="P11" s="326" t="str">
        <f t="shared" si="2"/>
        <v>Redicir_Transferir</v>
      </c>
      <c r="Q11" s="210"/>
      <c r="R11" s="329"/>
      <c r="S11" s="330">
        <v>45839</v>
      </c>
      <c r="T11" s="330">
        <v>46022</v>
      </c>
      <c r="U11" s="210" t="s">
        <v>326</v>
      </c>
      <c r="V11" s="211"/>
      <c r="W11" s="339"/>
      <c r="X11" s="333"/>
      <c r="Y11" s="210"/>
      <c r="Z11" s="332"/>
      <c r="AA11" s="94"/>
      <c r="AB11" s="94"/>
      <c r="AC11" s="345"/>
      <c r="AD11" s="109">
        <v>0.2</v>
      </c>
      <c r="AE11" s="110" t="s">
        <v>52</v>
      </c>
      <c r="AF11" s="105" t="s">
        <v>83</v>
      </c>
      <c r="AG11" s="105" t="s">
        <v>83</v>
      </c>
      <c r="AH11" s="106" t="s">
        <v>5</v>
      </c>
      <c r="AI11" s="107" t="s">
        <v>82</v>
      </c>
      <c r="AJ11" s="108" t="s">
        <v>81</v>
      </c>
      <c r="AM11" s="81"/>
      <c r="AN11" s="81"/>
      <c r="AO11" s="90"/>
      <c r="AP11" s="100"/>
      <c r="AQ11" s="101"/>
      <c r="AR11" s="98"/>
      <c r="AS11" s="98"/>
      <c r="AT11" s="98"/>
      <c r="AU11" s="111"/>
      <c r="AV11" s="98"/>
      <c r="AW11" s="90"/>
      <c r="AX11" s="90"/>
    </row>
    <row r="12" spans="1:50" ht="213.75" customHeight="1" x14ac:dyDescent="0.2">
      <c r="A12" s="91" t="str">
        <f>'2 CONTEXTO E IDENTIFICACIÓN'!A11</f>
        <v>R6</v>
      </c>
      <c r="B12" s="92" t="str">
        <f>+'2 CONTEXTO E IDENTIFICACIÓN'!E11</f>
        <v>Posibilidad de pérdida Económica y Reputacional por incumplimiento de las metas establecidas en el estudio tarifario debido a la falta de elaboración e implementación de documentos de planificación, control y acciones de mejora e insuficiencia en la asignación de recursos económicos.</v>
      </c>
      <c r="C12" s="121">
        <f>+'3 PROBABIL E IMPACTO INHERENTE'!E12</f>
        <v>0.4</v>
      </c>
      <c r="D12" s="121">
        <f>+'3 PROBABIL E IMPACTO INHERENTE'!M12</f>
        <v>1</v>
      </c>
      <c r="E12" s="93" t="str">
        <f>+'4 MAPA CALOR INHERENTE'!C12</f>
        <v>Baja</v>
      </c>
      <c r="F12" s="93" t="str">
        <f>+'4 MAPA CALOR INHERENTE'!D12</f>
        <v>Catastrófico</v>
      </c>
      <c r="G12" s="326" t="str">
        <f>+'4 MAPA CALOR INHERENTE'!E12</f>
        <v>Extremo</v>
      </c>
      <c r="H12" s="121">
        <f>+'5 VALORACIÓN DEL CONTROL'!S29</f>
        <v>8.6399999999999991E-2</v>
      </c>
      <c r="I12" s="93">
        <f>+'5 VALORACIÓN DEL CONTROL'!T29</f>
        <v>1</v>
      </c>
      <c r="J12" s="93" t="str">
        <f t="shared" si="3"/>
        <v>Muy Baja</v>
      </c>
      <c r="K12" s="93" t="str">
        <f t="shared" si="4"/>
        <v>Catastrófico</v>
      </c>
      <c r="L12" s="326" t="str">
        <f t="shared" si="5"/>
        <v>Extremo</v>
      </c>
      <c r="M12" s="326" t="str">
        <f t="shared" si="0"/>
        <v>Requiere Plan de Acción</v>
      </c>
      <c r="N12" s="326" t="str">
        <f t="shared" si="1"/>
        <v>Reducir_mitigar_Transferir_Evitar</v>
      </c>
      <c r="O12" s="332" t="s">
        <v>270</v>
      </c>
      <c r="P12" s="326" t="str">
        <f t="shared" si="2"/>
        <v>Reducir_Mitigar</v>
      </c>
      <c r="Q12" s="210"/>
      <c r="R12" s="329"/>
      <c r="S12" s="330">
        <v>45839</v>
      </c>
      <c r="T12" s="330">
        <v>46022</v>
      </c>
      <c r="U12" s="210" t="s">
        <v>327</v>
      </c>
      <c r="V12" s="211"/>
      <c r="W12" s="333"/>
      <c r="X12" s="339"/>
      <c r="Y12" s="210"/>
      <c r="Z12" s="332"/>
      <c r="AA12" s="94"/>
      <c r="AB12" s="94"/>
      <c r="AM12" s="81"/>
      <c r="AN12" s="81"/>
      <c r="AO12" s="90"/>
      <c r="AP12" s="100"/>
      <c r="AQ12" s="101"/>
      <c r="AR12" s="98"/>
      <c r="AS12" s="98"/>
      <c r="AT12" s="98"/>
      <c r="AU12" s="98"/>
      <c r="AV12" s="98"/>
      <c r="AW12" s="90"/>
      <c r="AX12" s="90"/>
    </row>
    <row r="13" spans="1:50" ht="213" customHeight="1" x14ac:dyDescent="0.2">
      <c r="A13" s="91" t="str">
        <f>'2 CONTEXTO E IDENTIFICACIÓN'!A12</f>
        <v>R7</v>
      </c>
      <c r="B13" s="92" t="str">
        <f>+'2 CONTEXTO E IDENTIFICACIÓN'!E12</f>
        <v>Posibilidad de pérdida Reputacional por la formulación de programas y planes ambientales que no se alinean con la normativa técnica ambiental debido a el desconocimiento de la legislación ambiental vigente, la insuficiencia de recursos económicos y la falta de una planificación adecuada.</v>
      </c>
      <c r="C13" s="121">
        <f>+'3 PROBABIL E IMPACTO INHERENTE'!E13</f>
        <v>0.4</v>
      </c>
      <c r="D13" s="121">
        <f>+'3 PROBABIL E IMPACTO INHERENTE'!M13</f>
        <v>0.6</v>
      </c>
      <c r="E13" s="93" t="str">
        <f>+'4 MAPA CALOR INHERENTE'!C13</f>
        <v>Baja</v>
      </c>
      <c r="F13" s="93" t="str">
        <f>+'4 MAPA CALOR INHERENTE'!D13</f>
        <v>Moderado</v>
      </c>
      <c r="G13" s="326" t="str">
        <f>+'4 MAPA CALOR INHERENTE'!E13</f>
        <v>Moderado</v>
      </c>
      <c r="H13" s="121">
        <f>+'5 VALORACIÓN DEL CONTROL'!S33</f>
        <v>0.24</v>
      </c>
      <c r="I13" s="93">
        <f>+'5 VALORACIÓN DEL CONTROL'!T33</f>
        <v>0.6</v>
      </c>
      <c r="J13" s="93" t="str">
        <f t="shared" si="3"/>
        <v>Baja</v>
      </c>
      <c r="K13" s="93" t="str">
        <f t="shared" si="4"/>
        <v>Moderado</v>
      </c>
      <c r="L13" s="326" t="str">
        <f t="shared" si="5"/>
        <v>Moderado</v>
      </c>
      <c r="M13" s="326" t="str">
        <f t="shared" si="0"/>
        <v>Requiere Plan de Acción</v>
      </c>
      <c r="N13" s="326" t="str">
        <f t="shared" si="1"/>
        <v>Reducir_mitigar_Transferir_Evitar</v>
      </c>
      <c r="O13" s="332" t="s">
        <v>271</v>
      </c>
      <c r="P13" s="326" t="str">
        <f t="shared" si="2"/>
        <v>Redicir_Transferir</v>
      </c>
      <c r="Q13" s="210"/>
      <c r="R13" s="329"/>
      <c r="S13" s="330">
        <v>45839</v>
      </c>
      <c r="T13" s="330">
        <v>46022</v>
      </c>
      <c r="U13" s="210" t="s">
        <v>328</v>
      </c>
      <c r="V13" s="211"/>
      <c r="W13" s="337"/>
      <c r="X13" s="340"/>
      <c r="Y13" s="210"/>
      <c r="Z13" s="332"/>
      <c r="AA13" s="94"/>
      <c r="AB13" s="94"/>
      <c r="AF13" s="83" t="s">
        <v>85</v>
      </c>
      <c r="AG13" s="83" t="s">
        <v>122</v>
      </c>
      <c r="AH13" s="83" t="s">
        <v>171</v>
      </c>
      <c r="AJ13" s="87" t="s">
        <v>272</v>
      </c>
      <c r="AK13" s="81"/>
      <c r="AL13" s="81"/>
      <c r="AM13" s="81"/>
      <c r="AN13" s="81"/>
      <c r="AO13" s="90"/>
      <c r="AP13" s="100"/>
      <c r="AQ13" s="90"/>
      <c r="AR13" s="101"/>
      <c r="AS13" s="101"/>
      <c r="AT13" s="101"/>
      <c r="AU13" s="101"/>
      <c r="AV13" s="101"/>
      <c r="AW13" s="90"/>
      <c r="AX13" s="90"/>
    </row>
    <row r="14" spans="1:50" ht="219.75" customHeight="1" x14ac:dyDescent="0.2">
      <c r="A14" s="91" t="str">
        <f>'2 CONTEXTO E IDENTIFICACIÓN'!A13</f>
        <v>R8</v>
      </c>
      <c r="B14" s="92" t="str">
        <f>+'2 CONTEXTO E IDENTIFICACIÓN'!E13</f>
        <v>Posibilidad de pérdida Económica y Reputacional por cargue extemporáneo de información al SUI requerido por la Superintendencia de Servicios Públicos Domiciliarios debido a el desconocimiento de la normativa vigente, la falta de articulación entre las dependencias responsables del reporte y la ausencia de mecanismos de validación de la información.</v>
      </c>
      <c r="C14" s="121">
        <f>+'3 PROBABIL E IMPACTO INHERENTE'!E14</f>
        <v>0.4</v>
      </c>
      <c r="D14" s="121">
        <f>+'3 PROBABIL E IMPACTO INHERENTE'!M14</f>
        <v>1</v>
      </c>
      <c r="E14" s="93" t="str">
        <f>+'4 MAPA CALOR INHERENTE'!C14</f>
        <v>Baja</v>
      </c>
      <c r="F14" s="93" t="str">
        <f>+'4 MAPA CALOR INHERENTE'!D14</f>
        <v>Catastrófico</v>
      </c>
      <c r="G14" s="326" t="str">
        <f>+'4 MAPA CALOR INHERENTE'!E14</f>
        <v>Extremo</v>
      </c>
      <c r="H14" s="121">
        <f>+'5 VALORACIÓN DEL CONTROL'!S37</f>
        <v>8.6399999999999991E-2</v>
      </c>
      <c r="I14" s="93">
        <f>+'5 VALORACIÓN DEL CONTROL'!T37</f>
        <v>1</v>
      </c>
      <c r="J14" s="93" t="str">
        <f t="shared" si="3"/>
        <v>Muy Baja</v>
      </c>
      <c r="K14" s="93" t="str">
        <f t="shared" si="4"/>
        <v>Catastrófico</v>
      </c>
      <c r="L14" s="326" t="str">
        <f t="shared" si="5"/>
        <v>Extremo</v>
      </c>
      <c r="M14" s="326" t="str">
        <f t="shared" si="0"/>
        <v>Requiere Plan de Acción</v>
      </c>
      <c r="N14" s="326" t="str">
        <f t="shared" si="1"/>
        <v>Reducir_mitigar_Transferir_Evitar</v>
      </c>
      <c r="O14" s="332" t="s">
        <v>270</v>
      </c>
      <c r="P14" s="326" t="str">
        <f t="shared" si="2"/>
        <v>Reducir_Mitigar</v>
      </c>
      <c r="Q14" s="210"/>
      <c r="R14" s="329"/>
      <c r="S14" s="330">
        <v>45839</v>
      </c>
      <c r="T14" s="330">
        <v>46022</v>
      </c>
      <c r="U14" s="210" t="s">
        <v>329</v>
      </c>
      <c r="V14" s="211"/>
      <c r="W14" s="333"/>
      <c r="X14" s="333"/>
      <c r="Y14" s="210"/>
      <c r="Z14" s="332"/>
      <c r="AA14" s="94"/>
      <c r="AB14" s="94"/>
      <c r="AF14" s="112" t="s">
        <v>81</v>
      </c>
      <c r="AG14" s="87" t="s">
        <v>272</v>
      </c>
      <c r="AH14" s="87" t="s">
        <v>172</v>
      </c>
      <c r="AI14" s="81"/>
      <c r="AJ14" s="296" t="s">
        <v>270</v>
      </c>
      <c r="AM14" s="81"/>
      <c r="AN14" s="81"/>
      <c r="AO14" s="90"/>
      <c r="AP14" s="90"/>
      <c r="AQ14" s="90"/>
      <c r="AR14" s="98"/>
      <c r="AS14" s="98"/>
      <c r="AT14" s="98"/>
      <c r="AU14" s="98"/>
      <c r="AV14" s="98"/>
      <c r="AW14" s="90"/>
      <c r="AX14" s="90"/>
    </row>
    <row r="15" spans="1:50" ht="225" customHeight="1" x14ac:dyDescent="0.2">
      <c r="A15" s="91" t="str">
        <f>'2 CONTEXTO E IDENTIFICACIÓN'!A14</f>
        <v>R9</v>
      </c>
      <c r="B15" s="92" t="str">
        <f>+'2 CONTEXTO E IDENTIFICACIÓN'!E14</f>
        <v>Posibilidad de pérdida Económica y Reputacional por registro extemporáneo o incompleto del avance de los proyectos financiados con recursos del Gobierno Nacional en las plataformas PIIB y SIGEVAS debido a la falta de seguimiento a los cronogramas de reporte, demoras en la entrega de información por parte de los responsables del proyecto y ausencia de controles internos de verificación.</v>
      </c>
      <c r="C15" s="121">
        <f>+'3 PROBABIL E IMPACTO INHERENTE'!E15</f>
        <v>0.4</v>
      </c>
      <c r="D15" s="121">
        <f>+'3 PROBABIL E IMPACTO INHERENTE'!M15</f>
        <v>1</v>
      </c>
      <c r="E15" s="93" t="str">
        <f>+'4 MAPA CALOR INHERENTE'!C15</f>
        <v>Baja</v>
      </c>
      <c r="F15" s="93" t="str">
        <f>+'4 MAPA CALOR INHERENTE'!D15</f>
        <v>Catastrófico</v>
      </c>
      <c r="G15" s="326" t="str">
        <f>+'4 MAPA CALOR INHERENTE'!E15</f>
        <v>Extremo</v>
      </c>
      <c r="H15" s="121">
        <f>+'5 VALORACIÓN DEL CONTROL'!S41</f>
        <v>0.14399999999999999</v>
      </c>
      <c r="I15" s="93">
        <f>+'5 VALORACIÓN DEL CONTROL'!T41</f>
        <v>1</v>
      </c>
      <c r="J15" s="93" t="str">
        <f t="shared" si="3"/>
        <v>Muy Baja</v>
      </c>
      <c r="K15" s="93" t="str">
        <f t="shared" si="4"/>
        <v>Catastrófico</v>
      </c>
      <c r="L15" s="326" t="str">
        <f t="shared" si="5"/>
        <v>Extremo</v>
      </c>
      <c r="M15" s="326" t="str">
        <f t="shared" si="0"/>
        <v>Requiere Plan de Acción</v>
      </c>
      <c r="N15" s="326" t="str">
        <f t="shared" si="1"/>
        <v>Reducir_mitigar_Transferir_Evitar</v>
      </c>
      <c r="O15" s="332" t="s">
        <v>127</v>
      </c>
      <c r="P15" s="326" t="str">
        <f t="shared" si="2"/>
        <v>Evitar</v>
      </c>
      <c r="Q15" s="210"/>
      <c r="R15" s="329"/>
      <c r="S15" s="330">
        <v>45839</v>
      </c>
      <c r="T15" s="330">
        <v>46022</v>
      </c>
      <c r="U15" s="210" t="s">
        <v>330</v>
      </c>
      <c r="V15" s="211"/>
      <c r="W15" s="339"/>
      <c r="X15" s="333"/>
      <c r="Y15" s="210"/>
      <c r="Z15" s="332"/>
      <c r="AA15" s="94"/>
      <c r="AB15" s="94"/>
      <c r="AF15" s="95" t="s">
        <v>82</v>
      </c>
      <c r="AG15" s="87" t="s">
        <v>272</v>
      </c>
      <c r="AH15" s="87" t="s">
        <v>172</v>
      </c>
      <c r="AI15" s="81"/>
      <c r="AJ15" s="296" t="s">
        <v>271</v>
      </c>
      <c r="AK15" s="81"/>
      <c r="AL15" s="81"/>
      <c r="AM15" s="81"/>
      <c r="AN15" s="81"/>
      <c r="AO15" s="90"/>
      <c r="AP15" s="90"/>
      <c r="AQ15" s="90"/>
      <c r="AR15" s="98"/>
      <c r="AS15" s="98"/>
      <c r="AT15" s="98"/>
      <c r="AU15" s="98"/>
      <c r="AV15" s="98"/>
      <c r="AW15" s="90"/>
      <c r="AX15" s="90"/>
    </row>
    <row r="16" spans="1:50" ht="43.5" customHeight="1" x14ac:dyDescent="0.2">
      <c r="A16" s="91" t="str">
        <f>'2 CONTEXTO E IDENTIFICACIÓN'!A15</f>
        <v>R10</v>
      </c>
      <c r="B16" s="92" t="str">
        <f>+'2 CONTEXTO E IDENTIFICACIÓN'!E15</f>
        <v xml:space="preserve">  </v>
      </c>
      <c r="C16" s="126" t="str">
        <f>+'3 PROBABIL E IMPACTO INHERENTE'!E16</f>
        <v/>
      </c>
      <c r="D16" s="126" t="str">
        <f>+'3 PROBABIL E IMPACTO INHERENTE'!M16</f>
        <v/>
      </c>
      <c r="E16" s="122" t="str">
        <f>+'4 MAPA CALOR INHERENTE'!C16</f>
        <v/>
      </c>
      <c r="F16" s="122" t="str">
        <f>+'4 MAPA CALOR INHERENTE'!D16</f>
        <v/>
      </c>
      <c r="G16" s="92" t="str">
        <f>+'4 MAPA CALOR INHERENTE'!E16</f>
        <v/>
      </c>
      <c r="H16" s="121" t="str">
        <f>+'5 VALORACIÓN DEL CONTROL'!S45</f>
        <v/>
      </c>
      <c r="I16" s="93" t="str">
        <f>+'5 VALORACIÓN DEL CONTROL'!T45</f>
        <v/>
      </c>
      <c r="J16" s="122" t="str">
        <f t="shared" si="3"/>
        <v/>
      </c>
      <c r="K16" s="122" t="str">
        <f t="shared" si="4"/>
        <v/>
      </c>
      <c r="L16" s="92" t="str">
        <f t="shared" si="5"/>
        <v/>
      </c>
      <c r="M16" s="92" t="str">
        <f t="shared" si="0"/>
        <v/>
      </c>
      <c r="N16" s="92" t="str">
        <f t="shared" si="1"/>
        <v/>
      </c>
      <c r="O16" s="210"/>
      <c r="P16" s="92" t="str">
        <f t="shared" si="2"/>
        <v/>
      </c>
      <c r="Q16" s="210"/>
      <c r="R16" s="210"/>
      <c r="S16" s="211"/>
      <c r="T16" s="211"/>
      <c r="U16" s="210"/>
      <c r="V16" s="210"/>
      <c r="W16" s="210"/>
      <c r="X16" s="210"/>
      <c r="Y16" s="210"/>
      <c r="Z16" s="210"/>
      <c r="AA16" s="94"/>
      <c r="AB16" s="94"/>
      <c r="AE16" s="113"/>
      <c r="AF16" s="99" t="s">
        <v>5</v>
      </c>
      <c r="AG16" s="87" t="s">
        <v>272</v>
      </c>
      <c r="AH16" s="87" t="s">
        <v>172</v>
      </c>
      <c r="AI16" s="113"/>
      <c r="AJ16" s="296" t="s">
        <v>127</v>
      </c>
      <c r="AK16" s="113"/>
      <c r="AL16" s="113"/>
      <c r="AM16" s="113"/>
      <c r="AN16" s="113"/>
      <c r="AO16" s="90"/>
      <c r="AP16" s="90"/>
      <c r="AQ16" s="114"/>
      <c r="AR16" s="114"/>
      <c r="AS16" s="114"/>
      <c r="AT16" s="114"/>
      <c r="AU16" s="114"/>
      <c r="AV16" s="114"/>
      <c r="AW16" s="90"/>
      <c r="AX16" s="90"/>
    </row>
    <row r="17" spans="1:50" ht="43.5" customHeight="1" x14ac:dyDescent="0.2">
      <c r="A17" s="91" t="str">
        <f>'2 CONTEXTO E IDENTIFICACIÓN'!A16</f>
        <v>R11</v>
      </c>
      <c r="B17" s="92" t="str">
        <f>+'2 CONTEXTO E IDENTIFICACIÓN'!E16</f>
        <v xml:space="preserve">  </v>
      </c>
      <c r="C17" s="126" t="str">
        <f>+'3 PROBABIL E IMPACTO INHERENTE'!E17</f>
        <v/>
      </c>
      <c r="D17" s="126" t="str">
        <f>+'3 PROBABIL E IMPACTO INHERENTE'!M17</f>
        <v/>
      </c>
      <c r="E17" s="122" t="str">
        <f>+'4 MAPA CALOR INHERENTE'!C17</f>
        <v/>
      </c>
      <c r="F17" s="122" t="str">
        <f>+'4 MAPA CALOR INHERENTE'!D17</f>
        <v/>
      </c>
      <c r="G17" s="92" t="str">
        <f>+'4 MAPA CALOR INHERENTE'!E17</f>
        <v/>
      </c>
      <c r="H17" s="121" t="str">
        <f>+'5 VALORACIÓN DEL CONTROL'!S49</f>
        <v/>
      </c>
      <c r="I17" s="93" t="str">
        <f>+'5 VALORACIÓN DEL CONTROL'!T49</f>
        <v/>
      </c>
      <c r="J17" s="122" t="str">
        <f t="shared" si="3"/>
        <v/>
      </c>
      <c r="K17" s="122" t="str">
        <f t="shared" si="4"/>
        <v/>
      </c>
      <c r="L17" s="92" t="str">
        <f t="shared" si="5"/>
        <v/>
      </c>
      <c r="M17" s="92" t="str">
        <f t="shared" si="0"/>
        <v/>
      </c>
      <c r="N17" s="92" t="str">
        <f t="shared" si="1"/>
        <v/>
      </c>
      <c r="O17" s="210"/>
      <c r="P17" s="92" t="str">
        <f t="shared" si="2"/>
        <v/>
      </c>
      <c r="Q17" s="210"/>
      <c r="R17" s="210"/>
      <c r="S17" s="211"/>
      <c r="T17" s="211"/>
      <c r="U17" s="210"/>
      <c r="V17" s="210"/>
      <c r="W17" s="210"/>
      <c r="X17" s="210"/>
      <c r="Y17" s="210"/>
      <c r="Z17" s="210"/>
      <c r="AA17" s="94"/>
      <c r="AB17" s="94"/>
      <c r="AE17" s="113"/>
      <c r="AF17" s="103" t="s">
        <v>83</v>
      </c>
      <c r="AG17" s="87" t="s">
        <v>126</v>
      </c>
      <c r="AH17" s="87" t="s">
        <v>173</v>
      </c>
      <c r="AM17" s="113"/>
      <c r="AN17" s="113"/>
      <c r="AO17" s="90"/>
      <c r="AP17" s="90"/>
      <c r="AQ17" s="90"/>
      <c r="AR17" s="98"/>
      <c r="AS17" s="98"/>
      <c r="AT17" s="98"/>
      <c r="AU17" s="98"/>
      <c r="AV17" s="98"/>
      <c r="AW17" s="90"/>
      <c r="AX17" s="90"/>
    </row>
    <row r="18" spans="1:50" ht="43.5" customHeight="1" x14ac:dyDescent="0.2">
      <c r="A18" s="91" t="str">
        <f>'2 CONTEXTO E IDENTIFICACIÓN'!A17</f>
        <v>R12</v>
      </c>
      <c r="B18" s="92" t="str">
        <f>+'2 CONTEXTO E IDENTIFICACIÓN'!E17</f>
        <v xml:space="preserve">  </v>
      </c>
      <c r="C18" s="126" t="str">
        <f>+'3 PROBABIL E IMPACTO INHERENTE'!E18</f>
        <v/>
      </c>
      <c r="D18" s="126" t="str">
        <f>+'3 PROBABIL E IMPACTO INHERENTE'!M18</f>
        <v/>
      </c>
      <c r="E18" s="122" t="str">
        <f>+'4 MAPA CALOR INHERENTE'!C18</f>
        <v/>
      </c>
      <c r="F18" s="122" t="str">
        <f>+'4 MAPA CALOR INHERENTE'!D18</f>
        <v/>
      </c>
      <c r="G18" s="92" t="str">
        <f>+'4 MAPA CALOR INHERENTE'!E18</f>
        <v/>
      </c>
      <c r="H18" s="121" t="str">
        <f>+'5 VALORACIÓN DEL CONTROL'!S53</f>
        <v/>
      </c>
      <c r="I18" s="93" t="str">
        <f>+'5 VALORACIÓN DEL CONTROL'!T53</f>
        <v/>
      </c>
      <c r="J18" s="122" t="str">
        <f t="shared" si="3"/>
        <v/>
      </c>
      <c r="K18" s="122" t="str">
        <f t="shared" si="4"/>
        <v/>
      </c>
      <c r="L18" s="92" t="str">
        <f t="shared" si="5"/>
        <v/>
      </c>
      <c r="M18" s="92" t="str">
        <f t="shared" si="0"/>
        <v/>
      </c>
      <c r="N18" s="92" t="str">
        <f t="shared" si="1"/>
        <v/>
      </c>
      <c r="O18" s="210"/>
      <c r="P18" s="92" t="str">
        <f t="shared" si="2"/>
        <v/>
      </c>
      <c r="Q18" s="210"/>
      <c r="R18" s="210"/>
      <c r="S18" s="211"/>
      <c r="T18" s="211"/>
      <c r="U18" s="210"/>
      <c r="V18" s="210"/>
      <c r="W18" s="210"/>
      <c r="X18" s="210"/>
      <c r="Y18" s="210"/>
      <c r="Z18" s="210"/>
      <c r="AA18" s="94"/>
      <c r="AB18" s="94"/>
      <c r="AC18" s="115"/>
      <c r="AD18" s="115"/>
      <c r="AE18" s="113"/>
      <c r="AF18" s="187"/>
      <c r="AM18" s="113"/>
      <c r="AN18" s="113"/>
      <c r="AO18" s="90"/>
      <c r="AP18" s="90"/>
      <c r="AQ18" s="90"/>
      <c r="AR18" s="98"/>
      <c r="AS18" s="98"/>
      <c r="AT18" s="98"/>
      <c r="AU18" s="98"/>
      <c r="AV18" s="98"/>
      <c r="AW18" s="90"/>
      <c r="AX18" s="90"/>
    </row>
    <row r="19" spans="1:50" ht="43.5" customHeight="1" x14ac:dyDescent="0.2">
      <c r="A19" s="91" t="str">
        <f>'2 CONTEXTO E IDENTIFICACIÓN'!A18</f>
        <v>R13</v>
      </c>
      <c r="B19" s="92" t="str">
        <f>+'2 CONTEXTO E IDENTIFICACIÓN'!E18</f>
        <v xml:space="preserve">  </v>
      </c>
      <c r="C19" s="126" t="str">
        <f>+'3 PROBABIL E IMPACTO INHERENTE'!E19</f>
        <v/>
      </c>
      <c r="D19" s="126" t="str">
        <f>+'3 PROBABIL E IMPACTO INHERENTE'!M19</f>
        <v/>
      </c>
      <c r="E19" s="122" t="str">
        <f>+'4 MAPA CALOR INHERENTE'!C19</f>
        <v/>
      </c>
      <c r="F19" s="122" t="str">
        <f>+'4 MAPA CALOR INHERENTE'!D19</f>
        <v/>
      </c>
      <c r="G19" s="92" t="str">
        <f>+'4 MAPA CALOR INHERENTE'!E19</f>
        <v/>
      </c>
      <c r="H19" s="121" t="str">
        <f>+'5 VALORACIÓN DEL CONTROL'!S57</f>
        <v/>
      </c>
      <c r="I19" s="93" t="str">
        <f>+'5 VALORACIÓN DEL CONTROL'!T57</f>
        <v/>
      </c>
      <c r="J19" s="122" t="str">
        <f t="shared" si="3"/>
        <v/>
      </c>
      <c r="K19" s="122" t="str">
        <f t="shared" si="4"/>
        <v/>
      </c>
      <c r="L19" s="92" t="str">
        <f t="shared" si="5"/>
        <v/>
      </c>
      <c r="M19" s="92" t="str">
        <f t="shared" si="0"/>
        <v/>
      </c>
      <c r="N19" s="92" t="str">
        <f t="shared" si="1"/>
        <v/>
      </c>
      <c r="O19" s="210"/>
      <c r="P19" s="92" t="str">
        <f t="shared" si="2"/>
        <v/>
      </c>
      <c r="Q19" s="210"/>
      <c r="R19" s="210"/>
      <c r="S19" s="211"/>
      <c r="T19" s="211"/>
      <c r="U19" s="210"/>
      <c r="V19" s="210"/>
      <c r="W19" s="210"/>
      <c r="X19" s="210"/>
      <c r="Y19" s="210"/>
      <c r="Z19" s="210"/>
      <c r="AA19" s="94"/>
      <c r="AB19" s="94"/>
      <c r="AC19" s="115"/>
      <c r="AD19" s="115"/>
      <c r="AE19" s="116"/>
      <c r="AM19" s="113"/>
      <c r="AN19" s="113"/>
      <c r="AO19" s="90"/>
      <c r="AP19" s="111"/>
      <c r="AQ19" s="111"/>
      <c r="AR19" s="111"/>
      <c r="AS19" s="111"/>
      <c r="AT19" s="111"/>
      <c r="AU19" s="111"/>
      <c r="AV19" s="98"/>
      <c r="AW19" s="90"/>
      <c r="AX19" s="90"/>
    </row>
    <row r="20" spans="1:50" ht="43.5" customHeight="1" x14ac:dyDescent="0.2">
      <c r="A20" s="91" t="str">
        <f>'2 CONTEXTO E IDENTIFICACIÓN'!A19</f>
        <v>R14</v>
      </c>
      <c r="B20" s="92" t="str">
        <f>+'2 CONTEXTO E IDENTIFICACIÓN'!E19</f>
        <v xml:space="preserve">  </v>
      </c>
      <c r="C20" s="126" t="str">
        <f>+'3 PROBABIL E IMPACTO INHERENTE'!E20</f>
        <v/>
      </c>
      <c r="D20" s="126" t="str">
        <f>+'3 PROBABIL E IMPACTO INHERENTE'!M20</f>
        <v/>
      </c>
      <c r="E20" s="122" t="str">
        <f>+'4 MAPA CALOR INHERENTE'!C20</f>
        <v/>
      </c>
      <c r="F20" s="122" t="str">
        <f>+'4 MAPA CALOR INHERENTE'!D20</f>
        <v/>
      </c>
      <c r="G20" s="92" t="str">
        <f>+'4 MAPA CALOR INHERENTE'!E20</f>
        <v/>
      </c>
      <c r="H20" s="121" t="str">
        <f>+'5 VALORACIÓN DEL CONTROL'!S61</f>
        <v/>
      </c>
      <c r="I20" s="93" t="str">
        <f>+'5 VALORACIÓN DEL CONTROL'!T61</f>
        <v/>
      </c>
      <c r="J20" s="122" t="str">
        <f t="shared" si="3"/>
        <v/>
      </c>
      <c r="K20" s="122" t="str">
        <f t="shared" si="4"/>
        <v/>
      </c>
      <c r="L20" s="92" t="str">
        <f t="shared" si="5"/>
        <v/>
      </c>
      <c r="M20" s="92" t="str">
        <f t="shared" si="0"/>
        <v/>
      </c>
      <c r="N20" s="92" t="str">
        <f t="shared" si="1"/>
        <v/>
      </c>
      <c r="O20" s="210"/>
      <c r="P20" s="92" t="str">
        <f t="shared" si="2"/>
        <v/>
      </c>
      <c r="Q20" s="210"/>
      <c r="R20" s="210"/>
      <c r="S20" s="211"/>
      <c r="T20" s="211"/>
      <c r="U20" s="210"/>
      <c r="V20" s="210"/>
      <c r="W20" s="210"/>
      <c r="X20" s="210"/>
      <c r="Y20" s="210"/>
      <c r="Z20" s="210"/>
      <c r="AA20" s="94"/>
      <c r="AB20" s="94"/>
      <c r="AC20" s="115"/>
      <c r="AD20" s="115"/>
      <c r="AO20" s="90"/>
      <c r="AP20" s="117"/>
      <c r="AQ20" s="117"/>
      <c r="AR20" s="117"/>
      <c r="AS20" s="117"/>
      <c r="AT20" s="117"/>
      <c r="AU20" s="117"/>
      <c r="AV20" s="98"/>
      <c r="AW20" s="90"/>
      <c r="AX20" s="90"/>
    </row>
    <row r="21" spans="1:50" ht="43.5" customHeight="1" x14ac:dyDescent="0.2">
      <c r="A21" s="91" t="str">
        <f>'2 CONTEXTO E IDENTIFICACIÓN'!A20</f>
        <v>R15</v>
      </c>
      <c r="B21" s="92" t="str">
        <f>+'2 CONTEXTO E IDENTIFICACIÓN'!E20</f>
        <v xml:space="preserve">  </v>
      </c>
      <c r="C21" s="126" t="str">
        <f>+'3 PROBABIL E IMPACTO INHERENTE'!E21</f>
        <v/>
      </c>
      <c r="D21" s="126" t="str">
        <f>+'3 PROBABIL E IMPACTO INHERENTE'!M21</f>
        <v/>
      </c>
      <c r="E21" s="122" t="str">
        <f>+'4 MAPA CALOR INHERENTE'!C21</f>
        <v/>
      </c>
      <c r="F21" s="122" t="str">
        <f>+'4 MAPA CALOR INHERENTE'!D21</f>
        <v/>
      </c>
      <c r="G21" s="92" t="str">
        <f>+'4 MAPA CALOR INHERENTE'!E21</f>
        <v/>
      </c>
      <c r="H21" s="121" t="str">
        <f>+'5 VALORACIÓN DEL CONTROL'!S65</f>
        <v/>
      </c>
      <c r="I21" s="93" t="str">
        <f>+'5 VALORACIÓN DEL CONTROL'!T65</f>
        <v/>
      </c>
      <c r="J21" s="122" t="str">
        <f t="shared" si="3"/>
        <v/>
      </c>
      <c r="K21" s="122" t="str">
        <f t="shared" si="4"/>
        <v/>
      </c>
      <c r="L21" s="92" t="str">
        <f t="shared" si="5"/>
        <v/>
      </c>
      <c r="M21" s="92" t="str">
        <f t="shared" si="0"/>
        <v/>
      </c>
      <c r="N21" s="92" t="str">
        <f t="shared" si="1"/>
        <v/>
      </c>
      <c r="O21" s="210"/>
      <c r="P21" s="92" t="str">
        <f t="shared" si="2"/>
        <v/>
      </c>
      <c r="Q21" s="210"/>
      <c r="R21" s="210"/>
      <c r="S21" s="211"/>
      <c r="T21" s="211"/>
      <c r="U21" s="210"/>
      <c r="V21" s="210"/>
      <c r="W21" s="210"/>
      <c r="X21" s="210"/>
      <c r="Y21" s="210"/>
      <c r="Z21" s="210"/>
      <c r="AA21" s="94"/>
      <c r="AB21" s="94"/>
      <c r="AC21" s="115"/>
      <c r="AD21" s="115"/>
      <c r="AO21" s="90"/>
      <c r="AP21" s="111"/>
      <c r="AQ21" s="111"/>
      <c r="AR21" s="111"/>
      <c r="AS21" s="111"/>
      <c r="AT21" s="111"/>
      <c r="AU21" s="111"/>
      <c r="AV21" s="98"/>
      <c r="AW21" s="90"/>
      <c r="AX21" s="90"/>
    </row>
    <row r="22" spans="1:50" ht="43.5" customHeight="1" x14ac:dyDescent="0.2">
      <c r="A22" s="91" t="str">
        <f>'2 CONTEXTO E IDENTIFICACIÓN'!A21</f>
        <v>R16</v>
      </c>
      <c r="B22" s="92" t="str">
        <f>+'2 CONTEXTO E IDENTIFICACIÓN'!E21</f>
        <v xml:space="preserve">  </v>
      </c>
      <c r="C22" s="126" t="str">
        <f>+'3 PROBABIL E IMPACTO INHERENTE'!E22</f>
        <v/>
      </c>
      <c r="D22" s="126" t="str">
        <f>+'3 PROBABIL E IMPACTO INHERENTE'!M22</f>
        <v/>
      </c>
      <c r="E22" s="122" t="str">
        <f>+'4 MAPA CALOR INHERENTE'!C22</f>
        <v/>
      </c>
      <c r="F22" s="122" t="str">
        <f>+'4 MAPA CALOR INHERENTE'!D22</f>
        <v/>
      </c>
      <c r="G22" s="92" t="str">
        <f>+'4 MAPA CALOR INHERENTE'!E22</f>
        <v/>
      </c>
      <c r="H22" s="121" t="str">
        <f>+'5 VALORACIÓN DEL CONTROL'!S69</f>
        <v/>
      </c>
      <c r="I22" s="93" t="str">
        <f>+'5 VALORACIÓN DEL CONTROL'!T69</f>
        <v/>
      </c>
      <c r="J22" s="122" t="str">
        <f t="shared" si="3"/>
        <v/>
      </c>
      <c r="K22" s="122" t="str">
        <f t="shared" si="4"/>
        <v/>
      </c>
      <c r="L22" s="92" t="str">
        <f t="shared" si="5"/>
        <v/>
      </c>
      <c r="M22" s="92" t="str">
        <f t="shared" si="0"/>
        <v/>
      </c>
      <c r="N22" s="92" t="str">
        <f t="shared" si="1"/>
        <v/>
      </c>
      <c r="O22" s="210"/>
      <c r="P22" s="92" t="str">
        <f t="shared" si="2"/>
        <v/>
      </c>
      <c r="Q22" s="210"/>
      <c r="R22" s="210"/>
      <c r="S22" s="211"/>
      <c r="T22" s="211"/>
      <c r="U22" s="210"/>
      <c r="V22" s="210"/>
      <c r="W22" s="210"/>
      <c r="X22" s="210"/>
      <c r="Y22" s="210"/>
      <c r="Z22" s="210"/>
      <c r="AA22" s="94"/>
      <c r="AB22" s="94"/>
      <c r="AO22" s="90"/>
      <c r="AP22" s="111"/>
      <c r="AQ22" s="111"/>
      <c r="AR22" s="111"/>
      <c r="AS22" s="111"/>
      <c r="AT22" s="111"/>
      <c r="AU22" s="111"/>
      <c r="AV22" s="98"/>
      <c r="AW22" s="90"/>
      <c r="AX22" s="90"/>
    </row>
    <row r="23" spans="1:50" ht="43.5" customHeight="1" x14ac:dyDescent="0.25">
      <c r="A23" s="91" t="str">
        <f>'2 CONTEXTO E IDENTIFICACIÓN'!A22</f>
        <v>R17</v>
      </c>
      <c r="B23" s="92" t="str">
        <f>+'2 CONTEXTO E IDENTIFICACIÓN'!E22</f>
        <v xml:space="preserve">  </v>
      </c>
      <c r="C23" s="126" t="str">
        <f>+'3 PROBABIL E IMPACTO INHERENTE'!E23</f>
        <v/>
      </c>
      <c r="D23" s="126" t="str">
        <f>+'3 PROBABIL E IMPACTO INHERENTE'!M23</f>
        <v/>
      </c>
      <c r="E23" s="122" t="str">
        <f>+'4 MAPA CALOR INHERENTE'!C23</f>
        <v/>
      </c>
      <c r="F23" s="122" t="str">
        <f>+'4 MAPA CALOR INHERENTE'!D23</f>
        <v/>
      </c>
      <c r="G23" s="92" t="str">
        <f>+'4 MAPA CALOR INHERENTE'!E23</f>
        <v/>
      </c>
      <c r="H23" s="121" t="str">
        <f>+'5 VALORACIÓN DEL CONTROL'!S73</f>
        <v/>
      </c>
      <c r="I23" s="93" t="str">
        <f>+'5 VALORACIÓN DEL CONTROL'!T73</f>
        <v/>
      </c>
      <c r="J23" s="122" t="str">
        <f t="shared" si="3"/>
        <v/>
      </c>
      <c r="K23" s="122" t="str">
        <f t="shared" si="4"/>
        <v/>
      </c>
      <c r="L23" s="92" t="str">
        <f t="shared" si="5"/>
        <v/>
      </c>
      <c r="M23" s="92" t="str">
        <f t="shared" si="0"/>
        <v/>
      </c>
      <c r="N23" s="92" t="str">
        <f t="shared" si="1"/>
        <v/>
      </c>
      <c r="O23" s="210"/>
      <c r="P23" s="92" t="str">
        <f t="shared" si="2"/>
        <v/>
      </c>
      <c r="Q23" s="210"/>
      <c r="R23" s="210"/>
      <c r="S23" s="211"/>
      <c r="T23" s="211"/>
      <c r="U23" s="210"/>
      <c r="V23" s="210"/>
      <c r="W23" s="210"/>
      <c r="X23" s="210"/>
      <c r="Y23" s="210"/>
      <c r="Z23" s="210"/>
      <c r="AA23" s="94"/>
      <c r="AB23" s="94"/>
    </row>
    <row r="24" spans="1:50" ht="43.5" customHeight="1" x14ac:dyDescent="0.25">
      <c r="A24" s="91" t="str">
        <f>'2 CONTEXTO E IDENTIFICACIÓN'!A23</f>
        <v>R18</v>
      </c>
      <c r="B24" s="92" t="str">
        <f>+'2 CONTEXTO E IDENTIFICACIÓN'!E23</f>
        <v xml:space="preserve">  </v>
      </c>
      <c r="C24" s="126" t="str">
        <f>+'3 PROBABIL E IMPACTO INHERENTE'!E24</f>
        <v/>
      </c>
      <c r="D24" s="126" t="str">
        <f>+'3 PROBABIL E IMPACTO INHERENTE'!M24</f>
        <v/>
      </c>
      <c r="E24" s="122" t="str">
        <f>+'4 MAPA CALOR INHERENTE'!C24</f>
        <v/>
      </c>
      <c r="F24" s="122" t="str">
        <f>+'4 MAPA CALOR INHERENTE'!D24</f>
        <v/>
      </c>
      <c r="G24" s="92" t="str">
        <f>+'4 MAPA CALOR INHERENTE'!E24</f>
        <v/>
      </c>
      <c r="H24" s="121" t="str">
        <f>+'5 VALORACIÓN DEL CONTROL'!S77</f>
        <v/>
      </c>
      <c r="I24" s="93" t="str">
        <f>+'5 VALORACIÓN DEL CONTROL'!T77</f>
        <v/>
      </c>
      <c r="J24" s="122" t="str">
        <f t="shared" si="3"/>
        <v/>
      </c>
      <c r="K24" s="122" t="str">
        <f t="shared" si="4"/>
        <v/>
      </c>
      <c r="L24" s="92" t="str">
        <f t="shared" si="5"/>
        <v/>
      </c>
      <c r="M24" s="92" t="str">
        <f t="shared" si="0"/>
        <v/>
      </c>
      <c r="N24" s="92" t="str">
        <f t="shared" si="1"/>
        <v/>
      </c>
      <c r="O24" s="210"/>
      <c r="P24" s="92" t="str">
        <f t="shared" si="2"/>
        <v/>
      </c>
      <c r="Q24" s="210"/>
      <c r="R24" s="210"/>
      <c r="S24" s="211"/>
      <c r="T24" s="211"/>
      <c r="U24" s="210"/>
      <c r="V24" s="210"/>
      <c r="W24" s="210"/>
      <c r="X24" s="210"/>
      <c r="Y24" s="210"/>
      <c r="Z24" s="210"/>
      <c r="AA24" s="94"/>
      <c r="AB24" s="94"/>
    </row>
    <row r="25" spans="1:50" ht="43.5" customHeight="1" x14ac:dyDescent="0.25">
      <c r="A25" s="91" t="str">
        <f>'2 CONTEXTO E IDENTIFICACIÓN'!A24</f>
        <v>R19</v>
      </c>
      <c r="B25" s="92" t="str">
        <f>+'2 CONTEXTO E IDENTIFICACIÓN'!E24</f>
        <v xml:space="preserve">  </v>
      </c>
      <c r="C25" s="126" t="str">
        <f>+'3 PROBABIL E IMPACTO INHERENTE'!E25</f>
        <v/>
      </c>
      <c r="D25" s="126" t="str">
        <f>+'3 PROBABIL E IMPACTO INHERENTE'!M25</f>
        <v/>
      </c>
      <c r="E25" s="122" t="str">
        <f>+'4 MAPA CALOR INHERENTE'!C25</f>
        <v/>
      </c>
      <c r="F25" s="122" t="str">
        <f>+'4 MAPA CALOR INHERENTE'!D25</f>
        <v/>
      </c>
      <c r="G25" s="92" t="str">
        <f>+'4 MAPA CALOR INHERENTE'!E25</f>
        <v/>
      </c>
      <c r="H25" s="121" t="str">
        <f>+'5 VALORACIÓN DEL CONTROL'!S81</f>
        <v/>
      </c>
      <c r="I25" s="93" t="str">
        <f>+'5 VALORACIÓN DEL CONTROL'!T81</f>
        <v/>
      </c>
      <c r="J25" s="122" t="str">
        <f t="shared" si="3"/>
        <v/>
      </c>
      <c r="K25" s="122" t="str">
        <f t="shared" si="4"/>
        <v/>
      </c>
      <c r="L25" s="92" t="str">
        <f t="shared" si="5"/>
        <v/>
      </c>
      <c r="M25" s="92" t="str">
        <f t="shared" si="0"/>
        <v/>
      </c>
      <c r="N25" s="92" t="str">
        <f t="shared" si="1"/>
        <v/>
      </c>
      <c r="O25" s="210"/>
      <c r="P25" s="92" t="str">
        <f t="shared" si="2"/>
        <v/>
      </c>
      <c r="Q25" s="210"/>
      <c r="R25" s="210"/>
      <c r="S25" s="211"/>
      <c r="T25" s="211"/>
      <c r="U25" s="210"/>
      <c r="V25" s="210"/>
      <c r="W25" s="210"/>
      <c r="X25" s="210"/>
      <c r="Y25" s="210"/>
      <c r="Z25" s="210"/>
      <c r="AA25" s="94"/>
      <c r="AB25" s="94"/>
    </row>
    <row r="26" spans="1:50" ht="43.5" customHeight="1" x14ac:dyDescent="0.25">
      <c r="A26" s="91" t="str">
        <f>'2 CONTEXTO E IDENTIFICACIÓN'!A25</f>
        <v>R20</v>
      </c>
      <c r="B26" s="92" t="str">
        <f>+'2 CONTEXTO E IDENTIFICACIÓN'!E25</f>
        <v xml:space="preserve">  </v>
      </c>
      <c r="C26" s="126" t="str">
        <f>+'3 PROBABIL E IMPACTO INHERENTE'!E26</f>
        <v/>
      </c>
      <c r="D26" s="126" t="str">
        <f>+'3 PROBABIL E IMPACTO INHERENTE'!M26</f>
        <v/>
      </c>
      <c r="E26" s="122" t="str">
        <f>+'4 MAPA CALOR INHERENTE'!C26</f>
        <v/>
      </c>
      <c r="F26" s="122" t="str">
        <f>+'4 MAPA CALOR INHERENTE'!D26</f>
        <v/>
      </c>
      <c r="G26" s="92" t="str">
        <f>+'4 MAPA CALOR INHERENTE'!E26</f>
        <v/>
      </c>
      <c r="H26" s="121" t="str">
        <f>+'5 VALORACIÓN DEL CONTROL'!S85</f>
        <v/>
      </c>
      <c r="I26" s="93" t="str">
        <f>+'5 VALORACIÓN DEL CONTROL'!T85</f>
        <v/>
      </c>
      <c r="J26" s="122" t="str">
        <f t="shared" si="3"/>
        <v/>
      </c>
      <c r="K26" s="122" t="str">
        <f t="shared" si="4"/>
        <v/>
      </c>
      <c r="L26" s="92" t="str">
        <f t="shared" si="5"/>
        <v/>
      </c>
      <c r="M26" s="92" t="str">
        <f t="shared" si="0"/>
        <v/>
      </c>
      <c r="N26" s="92" t="str">
        <f t="shared" si="1"/>
        <v/>
      </c>
      <c r="O26" s="210"/>
      <c r="P26" s="92" t="str">
        <f t="shared" si="2"/>
        <v/>
      </c>
      <c r="Q26" s="210"/>
      <c r="R26" s="210"/>
      <c r="S26" s="211"/>
      <c r="T26" s="211"/>
      <c r="U26" s="210"/>
      <c r="V26" s="210"/>
      <c r="W26" s="210"/>
      <c r="X26" s="210"/>
      <c r="Y26" s="210"/>
      <c r="Z26" s="210"/>
      <c r="AA26" s="94"/>
      <c r="AB26" s="94"/>
    </row>
    <row r="27" spans="1:50" ht="14.45" customHeight="1" x14ac:dyDescent="0.25">
      <c r="B27" s="77"/>
      <c r="C27" s="77"/>
      <c r="D27" s="77"/>
      <c r="G27" s="77"/>
      <c r="I27" s="77"/>
      <c r="L27" s="77"/>
      <c r="M27" s="77"/>
      <c r="N27" s="77"/>
      <c r="O27" s="77"/>
      <c r="P27" s="77"/>
      <c r="Q27" s="77"/>
      <c r="R27" s="77"/>
      <c r="S27" s="127"/>
      <c r="T27" s="127"/>
      <c r="U27" s="77"/>
      <c r="V27" s="77"/>
      <c r="W27" s="77"/>
      <c r="X27" s="77"/>
      <c r="Y27" s="77"/>
      <c r="Z27" s="77"/>
      <c r="AA27" s="77"/>
      <c r="AB27" s="77"/>
      <c r="AM27" s="82"/>
      <c r="AN27" s="82"/>
      <c r="AO27" s="82"/>
      <c r="AP27" s="82"/>
      <c r="AQ27" s="82"/>
      <c r="AR27" s="77"/>
      <c r="AS27" s="77"/>
      <c r="AT27" s="77"/>
      <c r="AU27" s="77"/>
      <c r="AV27" s="77"/>
    </row>
    <row r="28" spans="1:50" ht="39" customHeight="1" x14ac:dyDescent="0.25">
      <c r="B28" s="77"/>
      <c r="C28" s="77"/>
      <c r="D28" s="77"/>
      <c r="G28" s="77"/>
      <c r="I28" s="77"/>
      <c r="L28" s="77"/>
      <c r="M28" s="77"/>
      <c r="N28" s="77"/>
      <c r="O28" s="77"/>
      <c r="P28" s="77"/>
      <c r="Q28" s="77"/>
      <c r="R28" s="77"/>
      <c r="S28" s="127"/>
      <c r="T28" s="127"/>
      <c r="U28" s="77"/>
      <c r="V28" s="77"/>
      <c r="W28" s="77"/>
      <c r="X28" s="77"/>
      <c r="Y28" s="77"/>
      <c r="Z28" s="77"/>
      <c r="AA28" s="77"/>
      <c r="AB28" s="77"/>
      <c r="AM28" s="82"/>
      <c r="AN28" s="82"/>
      <c r="AO28" s="82"/>
      <c r="AP28" s="82"/>
      <c r="AQ28" s="82"/>
      <c r="AR28" s="77"/>
      <c r="AS28" s="77"/>
      <c r="AT28" s="77"/>
      <c r="AU28" s="77"/>
      <c r="AV28" s="77"/>
    </row>
    <row r="29" spans="1:50" ht="19.5" customHeight="1" x14ac:dyDescent="0.25">
      <c r="B29" s="77"/>
      <c r="C29" s="77"/>
      <c r="D29" s="77"/>
      <c r="G29" s="77"/>
      <c r="I29" s="77"/>
      <c r="L29" s="77"/>
      <c r="M29" s="77"/>
      <c r="N29" s="77"/>
      <c r="O29" s="77"/>
      <c r="P29" s="77"/>
      <c r="Q29" s="77"/>
      <c r="R29" s="77"/>
      <c r="S29" s="127"/>
      <c r="T29" s="127"/>
      <c r="U29" s="77"/>
      <c r="V29" s="77"/>
      <c r="W29" s="77"/>
      <c r="X29" s="77"/>
      <c r="Y29" s="77"/>
      <c r="Z29" s="77"/>
      <c r="AA29" s="77"/>
      <c r="AB29" s="77"/>
      <c r="AM29" s="82"/>
      <c r="AN29" s="82"/>
      <c r="AO29" s="82"/>
      <c r="AP29" s="82"/>
      <c r="AQ29" s="82"/>
      <c r="AR29" s="77"/>
      <c r="AS29" s="77"/>
      <c r="AT29" s="77"/>
      <c r="AU29" s="77"/>
      <c r="AV29" s="77"/>
    </row>
    <row r="30" spans="1:50" ht="19.5" customHeight="1" x14ac:dyDescent="0.25">
      <c r="B30" s="77"/>
      <c r="C30" s="77"/>
      <c r="D30" s="77"/>
      <c r="G30" s="77"/>
      <c r="I30" s="77"/>
      <c r="L30" s="77"/>
      <c r="M30" s="77"/>
      <c r="N30" s="77"/>
      <c r="O30" s="77"/>
      <c r="P30" s="77"/>
      <c r="Q30" s="77"/>
      <c r="R30" s="77"/>
      <c r="S30" s="127"/>
      <c r="T30" s="127"/>
      <c r="U30" s="77"/>
      <c r="V30" s="77"/>
      <c r="W30" s="77"/>
      <c r="X30" s="77"/>
      <c r="Y30" s="77"/>
      <c r="Z30" s="77"/>
      <c r="AA30" s="77"/>
      <c r="AB30" s="77"/>
      <c r="AM30" s="82"/>
      <c r="AN30" s="82"/>
      <c r="AO30" s="82"/>
      <c r="AP30" s="82"/>
      <c r="AQ30" s="82"/>
      <c r="AR30" s="77"/>
      <c r="AS30" s="77"/>
      <c r="AT30" s="77"/>
      <c r="AU30" s="77"/>
      <c r="AV30" s="77"/>
    </row>
    <row r="31" spans="1:50" ht="19.5" customHeight="1" x14ac:dyDescent="0.25">
      <c r="B31" s="77"/>
      <c r="C31" s="77"/>
      <c r="D31" s="77"/>
      <c r="G31" s="77"/>
      <c r="I31" s="77"/>
      <c r="L31" s="77"/>
      <c r="M31" s="77"/>
      <c r="N31" s="77"/>
      <c r="O31" s="77"/>
      <c r="P31" s="77"/>
      <c r="Q31" s="77"/>
      <c r="R31" s="77"/>
      <c r="S31" s="127"/>
      <c r="T31" s="127"/>
      <c r="U31" s="77"/>
      <c r="V31" s="77"/>
      <c r="W31" s="77"/>
      <c r="X31" s="77"/>
      <c r="Y31" s="77"/>
      <c r="Z31" s="77"/>
      <c r="AA31" s="77"/>
      <c r="AB31" s="77"/>
      <c r="AM31" s="82"/>
      <c r="AN31" s="82"/>
      <c r="AO31" s="82"/>
      <c r="AP31" s="82"/>
      <c r="AQ31" s="82"/>
      <c r="AR31" s="77"/>
      <c r="AS31" s="77"/>
      <c r="AT31" s="77"/>
      <c r="AU31" s="77"/>
      <c r="AV31" s="77"/>
    </row>
    <row r="32" spans="1:50" ht="19.5" customHeight="1" x14ac:dyDescent="0.25">
      <c r="B32" s="77"/>
      <c r="C32" s="77"/>
      <c r="D32" s="77"/>
      <c r="G32" s="77"/>
      <c r="I32" s="77"/>
      <c r="L32" s="77"/>
      <c r="M32" s="77"/>
      <c r="N32" s="77"/>
      <c r="O32" s="77"/>
      <c r="P32" s="77"/>
      <c r="Q32" s="77"/>
      <c r="R32" s="77"/>
      <c r="S32" s="127"/>
      <c r="T32" s="127"/>
      <c r="U32" s="77"/>
      <c r="V32" s="77"/>
      <c r="W32" s="77"/>
      <c r="X32" s="77"/>
      <c r="Y32" s="77"/>
      <c r="Z32" s="77"/>
      <c r="AA32" s="77"/>
      <c r="AB32" s="77"/>
      <c r="AM32" s="82"/>
      <c r="AN32" s="82"/>
      <c r="AO32" s="82"/>
      <c r="AP32" s="82"/>
      <c r="AQ32" s="82"/>
      <c r="AR32" s="77"/>
      <c r="AS32" s="77"/>
      <c r="AT32" s="77"/>
      <c r="AU32" s="77"/>
      <c r="AV32" s="77"/>
    </row>
    <row r="33" spans="5:43" s="77" customFormat="1" ht="19.5" customHeight="1" x14ac:dyDescent="0.25">
      <c r="E33" s="123"/>
      <c r="F33" s="123"/>
      <c r="H33" s="82"/>
      <c r="J33" s="123"/>
      <c r="K33" s="123"/>
      <c r="S33" s="127"/>
      <c r="T33" s="127"/>
      <c r="AM33" s="82"/>
      <c r="AN33" s="82"/>
      <c r="AO33" s="82"/>
      <c r="AP33" s="82"/>
      <c r="AQ33" s="82"/>
    </row>
  </sheetData>
  <sheetProtection formatCells="0" formatColumns="0" formatRows="0" sort="0" autoFilter="0" pivotTables="0"/>
  <dataConsolidate/>
  <mergeCells count="8">
    <mergeCell ref="B2:D2"/>
    <mergeCell ref="B3:D3"/>
    <mergeCell ref="AC7:AC11"/>
    <mergeCell ref="E5:G5"/>
    <mergeCell ref="AF3:AJ3"/>
    <mergeCell ref="J5:L5"/>
    <mergeCell ref="U5:W5"/>
    <mergeCell ref="Q5:T5"/>
  </mergeCells>
  <conditionalFormatting sqref="E7:E26">
    <cfRule type="cellIs" dxfId="31" priority="6" operator="equal">
      <formula>$AE$11</formula>
    </cfRule>
    <cfRule type="cellIs" dxfId="30" priority="7" operator="equal">
      <formula>$AE$10</formula>
    </cfRule>
    <cfRule type="cellIs" dxfId="29" priority="8" operator="equal">
      <formula>$AE$9</formula>
    </cfRule>
    <cfRule type="cellIs" dxfId="28" priority="9" operator="equal">
      <formula>$AE$8</formula>
    </cfRule>
    <cfRule type="cellIs" dxfId="27" priority="10" operator="equal">
      <formula>$AE$7</formula>
    </cfRule>
  </conditionalFormatting>
  <conditionalFormatting sqref="F7:F26">
    <cfRule type="cellIs" dxfId="26" priority="1" operator="equal">
      <formula>$AF$6</formula>
    </cfRule>
    <cfRule type="cellIs" dxfId="25" priority="2" operator="equal">
      <formula>$AG$6</formula>
    </cfRule>
    <cfRule type="cellIs" dxfId="24" priority="3" operator="equal">
      <formula>$AH$6</formula>
    </cfRule>
    <cfRule type="cellIs" dxfId="23" priority="4" operator="equal">
      <formula>$AI$6</formula>
    </cfRule>
    <cfRule type="cellIs" dxfId="22" priority="5" operator="equal">
      <formula>$AJ$6</formula>
    </cfRule>
  </conditionalFormatting>
  <conditionalFormatting sqref="G7:G26">
    <cfRule type="cellIs" dxfId="21" priority="11" operator="equal">
      <formula>$AF$14</formula>
    </cfRule>
    <cfRule type="cellIs" dxfId="20" priority="12" operator="equal">
      <formula>$AF$15</formula>
    </cfRule>
    <cfRule type="cellIs" dxfId="19" priority="13" operator="equal">
      <formula>$AF$16</formula>
    </cfRule>
    <cfRule type="cellIs" dxfId="18" priority="14" operator="equal">
      <formula>$AF$17</formula>
    </cfRule>
  </conditionalFormatting>
  <conditionalFormatting sqref="I7:J26">
    <cfRule type="cellIs" dxfId="17" priority="15" operator="equal">
      <formula>$AE$11</formula>
    </cfRule>
    <cfRule type="cellIs" dxfId="16" priority="16" operator="equal">
      <formula>$AE$10</formula>
    </cfRule>
    <cfRule type="cellIs" dxfId="15" priority="17" operator="equal">
      <formula>$AE$9</formula>
    </cfRule>
    <cfRule type="cellIs" dxfId="14" priority="18" operator="equal">
      <formula>$AE$8</formula>
    </cfRule>
    <cfRule type="cellIs" dxfId="13" priority="19" operator="equal">
      <formula>$AE$7</formula>
    </cfRule>
  </conditionalFormatting>
  <conditionalFormatting sqref="K7:K26">
    <cfRule type="cellIs" dxfId="12" priority="20" operator="equal">
      <formula>$AF$6</formula>
    </cfRule>
    <cfRule type="cellIs" dxfId="11" priority="21" operator="equal">
      <formula>$AG$6</formula>
    </cfRule>
    <cfRule type="cellIs" dxfId="10" priority="22" operator="equal">
      <formula>$AH$6</formula>
    </cfRule>
    <cfRule type="cellIs" dxfId="9" priority="23" operator="equal">
      <formula>$AI$6</formula>
    </cfRule>
    <cfRule type="cellIs" dxfId="8" priority="24" operator="equal">
      <formula>$AJ$6</formula>
    </cfRule>
  </conditionalFormatting>
  <conditionalFormatting sqref="L7:L26">
    <cfRule type="cellIs" dxfId="7" priority="30" operator="equal">
      <formula>$AF$14</formula>
    </cfRule>
    <cfRule type="cellIs" dxfId="6" priority="31" operator="equal">
      <formula>$AF$15</formula>
    </cfRule>
    <cfRule type="cellIs" dxfId="5" priority="32" operator="equal">
      <formula>$AF$16</formula>
    </cfRule>
    <cfRule type="cellIs" dxfId="4" priority="33" operator="equal">
      <formula>$AF$17</formula>
    </cfRule>
  </conditionalFormatting>
  <dataValidations count="4">
    <dataValidation type="list" allowBlank="1" showInputMessage="1" showErrorMessage="1" sqref="JP7:JV14"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O6" xr:uid="{00000000-0002-0000-0700-000001000000}"/>
    <dataValidation allowBlank="1" showInputMessage="1" showErrorMessage="1" prompt="Es la materialización del riesgo y las consecuencias de su aparición. Su escala es: 5 bajo impacto, 10 medio, 20 alto impacto._x000a_" sqref="JP6:JV6" xr:uid="{00000000-0002-0000-0700-000002000000}"/>
    <dataValidation type="list" allowBlank="1" showInputMessage="1" showErrorMessage="1" sqref="O7:O26" xr:uid="{00000000-0002-0000-0700-000003000000}">
      <formula1>INDIRECT($N7)</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'11 FORMULAS'!$V$3:$V$6</xm:f>
          </x14:formula1>
          <xm:sqref>Z7:Z26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9"/>
  <sheetViews>
    <sheetView showGridLines="0" zoomScale="85" zoomScaleNormal="85" workbookViewId="0">
      <selection activeCell="A6" sqref="A6:K6"/>
    </sheetView>
  </sheetViews>
  <sheetFormatPr baseColWidth="10" defaultColWidth="10.85546875" defaultRowHeight="15" x14ac:dyDescent="0.25"/>
  <cols>
    <col min="1" max="1" width="23.42578125" customWidth="1"/>
    <col min="2" max="2" width="24.7109375" customWidth="1"/>
    <col min="3" max="3" width="18.85546875" customWidth="1"/>
    <col min="4" max="4" width="24.28515625" customWidth="1"/>
    <col min="5" max="5" width="13.42578125" customWidth="1"/>
    <col min="6" max="6" width="14.5703125" customWidth="1"/>
  </cols>
  <sheetData>
    <row r="1" spans="1:11" s="9" customFormat="1" ht="8.25" customHeight="1" x14ac:dyDescent="0.2">
      <c r="A1" s="22"/>
      <c r="B1" s="22"/>
      <c r="C1" s="22"/>
      <c r="D1" s="49"/>
      <c r="F1" s="51"/>
    </row>
    <row r="2" spans="1:11" s="10" customFormat="1" ht="14.45" customHeight="1" x14ac:dyDescent="0.25">
      <c r="A2" s="25" t="s">
        <v>152</v>
      </c>
      <c r="B2" s="341" t="str">
        <f>+IF('2 CONTEXTO E IDENTIFICACIÓN'!$B$2="","",'2 CONTEXTO E IDENTIFICACIÓN'!$B$2)</f>
        <v>PLANEACIÓN ESTRATÉGICA</v>
      </c>
      <c r="C2" s="341"/>
      <c r="D2" s="341"/>
      <c r="E2" s="129"/>
      <c r="F2" s="130"/>
    </row>
    <row r="3" spans="1:11" ht="15.75" thickBot="1" x14ac:dyDescent="0.3">
      <c r="A3" s="24"/>
      <c r="B3" s="342" t="str">
        <f>+IF('2 CONTEXTO E IDENTIFICACIÓN'!$D$2="","",'2 CONTEXTO E IDENTIFICACIÓN'!$D$2)</f>
        <v/>
      </c>
      <c r="C3" s="342"/>
      <c r="D3" s="342"/>
    </row>
    <row r="4" spans="1:11" ht="15.75" thickBot="1" x14ac:dyDescent="0.3">
      <c r="A4" s="483" t="s">
        <v>44</v>
      </c>
      <c r="B4" s="484"/>
      <c r="C4" s="484"/>
      <c r="D4" s="484"/>
      <c r="E4" s="484"/>
      <c r="F4" s="484"/>
      <c r="G4" s="484"/>
      <c r="H4" s="484"/>
      <c r="I4" s="484"/>
      <c r="J4" s="484"/>
      <c r="K4" s="485"/>
    </row>
    <row r="5" spans="1:11" ht="6" customHeight="1" thickBot="1" x14ac:dyDescent="0.3">
      <c r="A5" s="483"/>
      <c r="B5" s="484"/>
      <c r="C5" s="484"/>
      <c r="D5" s="484"/>
      <c r="E5" s="484"/>
      <c r="F5" s="484"/>
      <c r="G5" s="484"/>
      <c r="H5" s="484"/>
      <c r="I5" s="484"/>
      <c r="J5" s="484"/>
      <c r="K5" s="485"/>
    </row>
    <row r="6" spans="1:11" ht="34.5" customHeight="1" x14ac:dyDescent="0.25">
      <c r="A6" s="486" t="s">
        <v>45</v>
      </c>
      <c r="B6" s="487"/>
      <c r="C6" s="487"/>
      <c r="D6" s="487"/>
      <c r="E6" s="487"/>
      <c r="F6" s="487"/>
      <c r="G6" s="487"/>
      <c r="H6" s="487"/>
      <c r="I6" s="487"/>
      <c r="J6" s="487"/>
      <c r="K6" s="488"/>
    </row>
    <row r="7" spans="1:11" ht="18.75" customHeight="1" x14ac:dyDescent="0.25">
      <c r="A7" s="492" t="s">
        <v>22</v>
      </c>
      <c r="B7" s="493"/>
      <c r="C7" s="493"/>
      <c r="D7" s="493"/>
      <c r="E7" s="493"/>
      <c r="F7" s="493"/>
      <c r="G7" s="493"/>
      <c r="H7" s="493"/>
      <c r="I7" s="493"/>
      <c r="J7" s="493"/>
      <c r="K7" s="494"/>
    </row>
    <row r="8" spans="1:11" ht="34.5" customHeight="1" x14ac:dyDescent="0.25">
      <c r="A8" s="489" t="s">
        <v>23</v>
      </c>
      <c r="B8" s="490"/>
      <c r="C8" s="490"/>
      <c r="D8" s="490"/>
      <c r="E8" s="490"/>
      <c r="F8" s="490"/>
      <c r="G8" s="490"/>
      <c r="H8" s="490"/>
      <c r="I8" s="490"/>
      <c r="J8" s="490"/>
      <c r="K8" s="491"/>
    </row>
    <row r="9" spans="1:11" ht="50.25" customHeight="1" thickBot="1" x14ac:dyDescent="0.3">
      <c r="A9" s="480" t="s">
        <v>116</v>
      </c>
      <c r="B9" s="481"/>
      <c r="C9" s="481"/>
      <c r="D9" s="481"/>
      <c r="E9" s="481"/>
      <c r="F9" s="481"/>
      <c r="G9" s="481"/>
      <c r="H9" s="481"/>
      <c r="I9" s="481"/>
      <c r="J9" s="481"/>
      <c r="K9" s="482"/>
    </row>
    <row r="10" spans="1:11" x14ac:dyDescent="0.25">
      <c r="A10" s="131"/>
      <c r="B10" s="131"/>
      <c r="C10" s="131"/>
      <c r="D10" s="131"/>
      <c r="E10" s="131"/>
      <c r="F10" s="131"/>
      <c r="G10" s="131"/>
      <c r="H10" s="131"/>
      <c r="I10" s="131"/>
      <c r="J10" s="131"/>
      <c r="K10" s="131"/>
    </row>
    <row r="11" spans="1:11" s="133" customFormat="1" ht="38.25" x14ac:dyDescent="0.25">
      <c r="A11" s="132"/>
      <c r="B11" s="477" t="s">
        <v>29</v>
      </c>
      <c r="C11" s="478"/>
      <c r="D11" s="479" t="s">
        <v>30</v>
      </c>
      <c r="E11" s="479"/>
      <c r="G11" s="83" t="s">
        <v>85</v>
      </c>
    </row>
    <row r="12" spans="1:11" ht="30" x14ac:dyDescent="0.25">
      <c r="A12" s="317" t="s">
        <v>24</v>
      </c>
      <c r="B12" s="318">
        <f>+COUNTIF('8 MAPA RIESGOS'!$G$7:$G$26,G12)</f>
        <v>4</v>
      </c>
      <c r="C12" s="319">
        <f>+B12/$B$16</f>
        <v>0.44444444444444442</v>
      </c>
      <c r="D12" s="318">
        <f>+COUNTIF('8 MAPA RIESGOS'!$L$7:$L$26,G12)</f>
        <v>4</v>
      </c>
      <c r="E12" s="319">
        <f>+D12/$D$16</f>
        <v>0.44444444444444442</v>
      </c>
      <c r="G12" s="112" t="s">
        <v>81</v>
      </c>
    </row>
    <row r="13" spans="1:11" ht="30" x14ac:dyDescent="0.25">
      <c r="A13" s="317" t="s">
        <v>25</v>
      </c>
      <c r="B13" s="318">
        <f>+COUNTIF('8 MAPA RIESGOS'!$G$7:$G$26,G13)</f>
        <v>3</v>
      </c>
      <c r="C13" s="319">
        <f t="shared" ref="C13:C16" si="0">+B13/$B$16</f>
        <v>0.33333333333333331</v>
      </c>
      <c r="D13" s="318">
        <f>+COUNTIF('8 MAPA RIESGOS'!$L$7:$L$26,G13)</f>
        <v>3</v>
      </c>
      <c r="E13" s="319">
        <f t="shared" ref="E13:E16" si="1">+D13/$D$16</f>
        <v>0.33333333333333331</v>
      </c>
      <c r="G13" s="95" t="s">
        <v>82</v>
      </c>
    </row>
    <row r="14" spans="1:11" ht="30" x14ac:dyDescent="0.25">
      <c r="A14" s="317" t="s">
        <v>26</v>
      </c>
      <c r="B14" s="318">
        <f>+COUNTIF('8 MAPA RIESGOS'!$G$7:$G$26,G14)</f>
        <v>1</v>
      </c>
      <c r="C14" s="319">
        <f t="shared" si="0"/>
        <v>0.1111111111111111</v>
      </c>
      <c r="D14" s="318">
        <f>+COUNTIF('8 MAPA RIESGOS'!$L$7:$L$26,G14)</f>
        <v>1</v>
      </c>
      <c r="E14" s="319">
        <f t="shared" si="1"/>
        <v>0.1111111111111111</v>
      </c>
      <c r="G14" s="99" t="s">
        <v>5</v>
      </c>
    </row>
    <row r="15" spans="1:11" ht="30" x14ac:dyDescent="0.25">
      <c r="A15" s="317" t="s">
        <v>27</v>
      </c>
      <c r="B15" s="318">
        <f>+COUNTIF('8 MAPA RIESGOS'!$G$7:$G$26,G15)</f>
        <v>1</v>
      </c>
      <c r="C15" s="319">
        <f t="shared" si="0"/>
        <v>0.1111111111111111</v>
      </c>
      <c r="D15" s="318">
        <f>+COUNTIF('8 MAPA RIESGOS'!$L$7:$L$26,G15)</f>
        <v>1</v>
      </c>
      <c r="E15" s="319">
        <f t="shared" si="1"/>
        <v>0.1111111111111111</v>
      </c>
      <c r="G15" s="103" t="s">
        <v>83</v>
      </c>
    </row>
    <row r="16" spans="1:11" x14ac:dyDescent="0.25">
      <c r="A16" s="134" t="s">
        <v>28</v>
      </c>
      <c r="B16" s="318">
        <f>+SUM(B12:B15)</f>
        <v>9</v>
      </c>
      <c r="C16" s="319">
        <f t="shared" si="0"/>
        <v>1</v>
      </c>
      <c r="D16" s="318">
        <f>+SUM(D12:D15)</f>
        <v>9</v>
      </c>
      <c r="E16" s="319">
        <f t="shared" si="1"/>
        <v>1</v>
      </c>
    </row>
    <row r="18" spans="2:4" s="135" customFormat="1" x14ac:dyDescent="0.25">
      <c r="B18" s="136" t="s">
        <v>29</v>
      </c>
      <c r="D18" s="136" t="s">
        <v>30</v>
      </c>
    </row>
    <row r="19" spans="2:4" s="135" customFormat="1" ht="41.45" customHeight="1" x14ac:dyDescent="0.25">
      <c r="B19" s="137" t="str">
        <f>+IF((B12/B16)&gt;=0.2,G12,+IF(((B12/B16)+(B13/B16))&gt;=0.3,G13,+IF(((B12/B16)+(B13/B16)+(B14/B16))&gt;=0.4,G14,+IF((B12/B16)+(B13/B16)+(B14/B16)+(B15/B16)&gt;=0.5,G15,""))))</f>
        <v>Extremo</v>
      </c>
      <c r="D19" s="137" t="str">
        <f>+IF((D12/D16)&gt;=0.2,G12,+IF(((D12/D16)+(D13/D16))&gt;=0.3,G13,+IF(((D12/D16)+(D13/D16)+(D14/D16))&gt;=0.4,G14,+IF((D12/D16)+(D13/D16)+(D14/D16)+(D15/D16)&gt;=0.5,G15,""))))</f>
        <v>Extremo</v>
      </c>
    </row>
  </sheetData>
  <sheetProtection formatCells="0" formatColumns="0" formatRows="0"/>
  <mergeCells count="10">
    <mergeCell ref="B11:C11"/>
    <mergeCell ref="D11:E11"/>
    <mergeCell ref="A9:K9"/>
    <mergeCell ref="A4:K4"/>
    <mergeCell ref="B2:D2"/>
    <mergeCell ref="B3:D3"/>
    <mergeCell ref="A5:K5"/>
    <mergeCell ref="A6:K6"/>
    <mergeCell ref="A8:K8"/>
    <mergeCell ref="A7:K7"/>
  </mergeCells>
  <conditionalFormatting sqref="B19:D19">
    <cfRule type="containsText" dxfId="3" priority="1" operator="containsText" text="Bajo">
      <formula>NOT(ISERROR(SEARCH("Bajo",B19)))</formula>
    </cfRule>
    <cfRule type="containsText" dxfId="2" priority="2" operator="containsText" text="Moderado">
      <formula>NOT(ISERROR(SEARCH("Moderado",B19)))</formula>
    </cfRule>
    <cfRule type="containsText" dxfId="1" priority="3" operator="containsText" text="Alto">
      <formula>NOT(ISERROR(SEARCH("Alto",B19)))</formula>
    </cfRule>
    <cfRule type="containsText" dxfId="0" priority="4" operator="containsText" text="Extremo">
      <formula>NOT(ISERROR(SEARCH("Extremo",B19)))</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vt:i4>
      </vt:variant>
    </vt:vector>
  </HeadingPairs>
  <TitlesOfParts>
    <vt:vector size="22" baseType="lpstr">
      <vt:lpstr>1 INSTRUCTIVO</vt:lpstr>
      <vt:lpstr>2 CONTEXTO E IDENTIFICACIÓN</vt:lpstr>
      <vt:lpstr>3 PROBABIL E IMPACTO INHERENTE</vt:lpstr>
      <vt:lpstr>4 MAPA CALOR INHERENTE</vt:lpstr>
      <vt:lpstr>5 VALORACIÓN DEL CONTROL</vt:lpstr>
      <vt:lpstr>6 MAPA CALOR RESIDUAL</vt:lpstr>
      <vt:lpstr>7 MAPA CALOR INHEREN Y RESIDUAL</vt:lpstr>
      <vt:lpstr>8 MAPA RIESGOS</vt:lpstr>
      <vt:lpstr>9 RIESGO DEL PROCESO</vt:lpstr>
      <vt:lpstr>11 FORMULAS</vt:lpstr>
      <vt:lpstr>Afectación_Económica</vt:lpstr>
      <vt:lpstr>'3 PROBABIL E IMPACTO INHERENTE'!Área_de_impresión</vt:lpstr>
      <vt:lpstr>E_Relaciones_Laborales</vt:lpstr>
      <vt:lpstr>F_Usuarios_Productos_y_Prácticas_Organizacionales</vt:lpstr>
      <vt:lpstr>G_Daños_Activos_Físicos</vt:lpstr>
      <vt:lpstr>Reducir_mitigar_Transferir_Evitar</vt:lpstr>
      <vt:lpstr>Reputacional</vt:lpstr>
      <vt:lpstr>Requiere_Plan_de_Acción</vt:lpstr>
      <vt:lpstr>Tipo</vt:lpstr>
      <vt:lpstr>'2 CONTEXTO E IDENTIFICACIÓN'!Títulos_a_imprimir</vt:lpstr>
      <vt:lpstr>'3 PROBABIL E IMPACTO INHERENTE'!Títulos_a_imprimir</vt:lpstr>
      <vt:lpstr>'5 VALORACIÓN DEL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SALAS</dc:creator>
  <cp:lastModifiedBy>Michael David</cp:lastModifiedBy>
  <cp:lastPrinted>2026-04-07T16:26:55Z</cp:lastPrinted>
  <dcterms:created xsi:type="dcterms:W3CDTF">2006-09-16T00:00:00Z</dcterms:created>
  <dcterms:modified xsi:type="dcterms:W3CDTF">2026-07-29T21:08:08Z</dcterms:modified>
</cp:coreProperties>
</file>